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 activeTab="4"/>
  </bookViews>
  <sheets>
    <sheet name="план фхд " sheetId="1" r:id="rId1"/>
    <sheet name="назначения на 01.01" sheetId="5" r:id="rId2"/>
    <sheet name="средста поступающие" sheetId="2" r:id="rId3"/>
    <sheet name="целев субсидии" sheetId="3" r:id="rId4"/>
    <sheet name="выплаты по расходам" sheetId="4" r:id="rId5"/>
  </sheets>
  <definedNames>
    <definedName name="_xlnm.Print_Area" localSheetId="1">'назначения на 01.01'!$A$1:$K$39</definedName>
  </definedNames>
  <calcPr calcId="144525"/>
</workbook>
</file>

<file path=xl/calcChain.xml><?xml version="1.0" encoding="utf-8"?>
<calcChain xmlns="http://schemas.openxmlformats.org/spreadsheetml/2006/main">
  <c r="L48" i="3" l="1"/>
  <c r="L53" i="3"/>
  <c r="I24" i="5"/>
  <c r="I31" i="5"/>
  <c r="F12" i="5" l="1"/>
  <c r="F28" i="5" l="1"/>
  <c r="L58" i="3" l="1"/>
  <c r="I22" i="5" l="1"/>
  <c r="I16" i="5"/>
  <c r="I14" i="5"/>
  <c r="F196" i="1"/>
  <c r="F197" i="1"/>
  <c r="F195" i="1"/>
  <c r="F198" i="1"/>
  <c r="G108" i="1" l="1"/>
  <c r="F185" i="1" l="1"/>
  <c r="L56" i="3" l="1"/>
  <c r="G250" i="1"/>
  <c r="K249" i="1"/>
  <c r="G249" i="1"/>
  <c r="H249" i="1"/>
  <c r="G225" i="1"/>
  <c r="F241" i="1"/>
  <c r="H245" i="1"/>
  <c r="G245" i="1"/>
  <c r="G244" i="1"/>
  <c r="G230" i="1"/>
  <c r="G222" i="1"/>
  <c r="G221" i="1"/>
  <c r="G216" i="1"/>
  <c r="G213" i="1"/>
  <c r="G212" i="1"/>
  <c r="K201" i="1"/>
  <c r="G243" i="1"/>
  <c r="F203" i="1"/>
  <c r="F194" i="1"/>
  <c r="G207" i="1" l="1"/>
  <c r="F207" i="1" s="1"/>
  <c r="I18" i="5"/>
  <c r="H18" i="5"/>
  <c r="L49" i="3" l="1"/>
  <c r="E12" i="2" l="1"/>
  <c r="F17" i="4"/>
  <c r="G17" i="4"/>
  <c r="I17" i="4"/>
  <c r="J17" i="4"/>
  <c r="K17" i="4"/>
  <c r="L17" i="4"/>
  <c r="M17" i="4"/>
  <c r="H17" i="4"/>
  <c r="G26" i="4"/>
  <c r="F26" i="4"/>
  <c r="E26" i="4"/>
  <c r="E17" i="4" s="1"/>
  <c r="G22" i="4"/>
  <c r="F22" i="4"/>
  <c r="E22" i="4"/>
  <c r="J63" i="3" l="1"/>
  <c r="K63" i="3"/>
  <c r="M63" i="3"/>
  <c r="I63" i="3"/>
  <c r="K248" i="1" l="1"/>
  <c r="K244" i="1"/>
  <c r="K239" i="1"/>
  <c r="K238" i="1"/>
  <c r="K229" i="1"/>
  <c r="K228" i="1"/>
  <c r="K227" i="1"/>
  <c r="K226" i="1"/>
  <c r="K225" i="1"/>
  <c r="K224" i="1"/>
  <c r="K223" i="1"/>
  <c r="K222" i="1"/>
  <c r="K220" i="1"/>
  <c r="K218" i="1"/>
  <c r="K217" i="1"/>
  <c r="K215" i="1"/>
  <c r="K213" i="1"/>
  <c r="K211" i="1"/>
  <c r="H248" i="1"/>
  <c r="H244" i="1"/>
  <c r="F244" i="1" s="1"/>
  <c r="H239" i="1"/>
  <c r="H238" i="1"/>
  <c r="H229" i="1"/>
  <c r="H228" i="1"/>
  <c r="H227" i="1"/>
  <c r="H226" i="1"/>
  <c r="H225" i="1"/>
  <c r="H224" i="1"/>
  <c r="H223" i="1"/>
  <c r="H222" i="1"/>
  <c r="H220" i="1"/>
  <c r="H217" i="1"/>
  <c r="H215" i="1"/>
  <c r="H214" i="1"/>
  <c r="H213" i="1"/>
  <c r="H211" i="1"/>
  <c r="F199" i="1"/>
  <c r="F201" i="1"/>
  <c r="F187" i="1"/>
  <c r="G240" i="1"/>
  <c r="F249" i="1"/>
  <c r="G248" i="1"/>
  <c r="G239" i="1"/>
  <c r="G238" i="1"/>
  <c r="G229" i="1"/>
  <c r="G228" i="1"/>
  <c r="G227" i="1"/>
  <c r="G226" i="1"/>
  <c r="G224" i="1"/>
  <c r="G220" i="1"/>
  <c r="F221" i="1"/>
  <c r="G215" i="1"/>
  <c r="G217" i="1"/>
  <c r="G211" i="1"/>
  <c r="F212" i="1"/>
  <c r="G208" i="1" l="1"/>
  <c r="H208" i="1"/>
  <c r="F216" i="1"/>
  <c r="F227" i="1"/>
  <c r="F229" i="1"/>
  <c r="F215" i="1"/>
  <c r="F238" i="1"/>
  <c r="F250" i="1"/>
  <c r="F228" i="1"/>
  <c r="F211" i="1"/>
  <c r="F239" i="1"/>
  <c r="F248" i="1"/>
  <c r="F226" i="1"/>
  <c r="F225" i="1"/>
  <c r="F224" i="1"/>
  <c r="F222" i="1"/>
  <c r="F220" i="1"/>
  <c r="F217" i="1"/>
  <c r="F213" i="1"/>
  <c r="K31" i="5"/>
  <c r="G28" i="5"/>
  <c r="I28" i="5"/>
  <c r="I27" i="5" s="1"/>
  <c r="H28" i="5"/>
  <c r="H27" i="5" s="1"/>
  <c r="K23" i="5"/>
  <c r="K22" i="5"/>
  <c r="K21" i="5"/>
  <c r="G223" i="1" s="1"/>
  <c r="F223" i="1" s="1"/>
  <c r="K20" i="5"/>
  <c r="F18" i="5"/>
  <c r="I17" i="5"/>
  <c r="K16" i="5"/>
  <c r="K15" i="5"/>
  <c r="G214" i="1" s="1"/>
  <c r="I12" i="5"/>
  <c r="H12" i="5"/>
  <c r="H209" i="1" s="1"/>
  <c r="G12" i="5"/>
  <c r="H11" i="5"/>
  <c r="H240" i="1" l="1"/>
  <c r="H243" i="1"/>
  <c r="K240" i="1"/>
  <c r="F240" i="1" s="1"/>
  <c r="K243" i="1"/>
  <c r="F243" i="1" s="1"/>
  <c r="G242" i="1"/>
  <c r="F242" i="1" s="1"/>
  <c r="I11" i="5"/>
  <c r="I8" i="5" s="1"/>
  <c r="K192" i="1" s="1"/>
  <c r="K209" i="1"/>
  <c r="K28" i="5"/>
  <c r="F27" i="5"/>
  <c r="K14" i="5"/>
  <c r="G18" i="5"/>
  <c r="G188" i="1" s="1"/>
  <c r="K24" i="5"/>
  <c r="K25" i="5"/>
  <c r="K26" i="5"/>
  <c r="K29" i="5"/>
  <c r="G189" i="1"/>
  <c r="F189" i="1" s="1"/>
  <c r="G204" i="1"/>
  <c r="F245" i="1" l="1"/>
  <c r="K208" i="1"/>
  <c r="F208" i="1" s="1"/>
  <c r="K27" i="5"/>
  <c r="K186" i="1"/>
  <c r="F192" i="1"/>
  <c r="K205" i="1"/>
  <c r="H218" i="1"/>
  <c r="H205" i="1" s="1"/>
  <c r="G218" i="1"/>
  <c r="K18" i="5"/>
  <c r="H40" i="5"/>
  <c r="F17" i="5"/>
  <c r="H17" i="5"/>
  <c r="H8" i="5" s="1"/>
  <c r="H190" i="1" s="1"/>
  <c r="G40" i="5"/>
  <c r="F40" i="5"/>
  <c r="K12" i="5"/>
  <c r="F11" i="5"/>
  <c r="G209" i="1" s="1"/>
  <c r="F209" i="1" s="1"/>
  <c r="F8" i="5" l="1"/>
  <c r="M33" i="5" s="1"/>
  <c r="H186" i="1"/>
  <c r="F190" i="1"/>
  <c r="G205" i="1"/>
  <c r="F205" i="1" s="1"/>
  <c r="F218" i="1"/>
  <c r="F188" i="1"/>
  <c r="G186" i="1"/>
  <c r="K17" i="5"/>
  <c r="K11" i="5"/>
  <c r="K8" i="5" l="1"/>
  <c r="F186" i="1"/>
  <c r="L63" i="3"/>
</calcChain>
</file>

<file path=xl/comments1.xml><?xml version="1.0" encoding="utf-8"?>
<comments xmlns="http://schemas.openxmlformats.org/spreadsheetml/2006/main">
  <authors>
    <author>Автор</author>
  </authors>
  <commentList>
    <comment ref="A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с указанием цели, на осуществление которй предоставляется целевая субсидия</t>
        </r>
      </text>
    </comment>
    <comment ref="C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аналитический код, присвоеный органом, осущ. Функции и полномочия учредителя, для учета операций с целевой субсидией</t>
        </r>
      </text>
    </comment>
    <comment ref="D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код классификации операций сектора государственного управления,исходя из экономического соджержания планируемых поступлений и выплат</t>
        </r>
      </text>
    </comment>
    <comment ref="E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код объекта капитального строительства включенного в федеральную адресную инвестиционную программу(реконструкция, рестарации, техническое перевооружение)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неиспользованные на начало  текущего финансового года остатки целевых субсидий, на суммы которых подтверждена в установленном порядке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 которые подтверждена в установленном порядке потребность в направлении их на те же цели, с отражением в гр 7 8 </t>
        </r>
      </text>
    </comment>
    <comment ref="F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код субсидий, в случае, если коды субсидии, присвоенные для  учета операций с целевой субсидией в прошлые годы и в новом финансовом году различаются</t>
        </r>
      </text>
    </comment>
    <comment ref="G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суммы разрешенного к использованию остатка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в случае если коды субсидий, присвоенные для учета операций с целевой субсидией в прошлые годы и в новом финансовом году различаются</t>
        </r>
      </text>
    </comment>
    <comment ref="I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разрешеннные к использованию суммы</t>
        </r>
      </text>
    </comment>
    <comment ref="L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планируемая на текущий фин год поступлений целевых субсидий</t>
        </r>
      </text>
    </comment>
    <comment ref="M4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планируемых на текущий финансовый год выплат, источнгиком финансового обеспечения которых являются целевые субсидии</t>
        </r>
      </text>
    </comment>
  </commentList>
</comments>
</file>

<file path=xl/sharedStrings.xml><?xml version="1.0" encoding="utf-8"?>
<sst xmlns="http://schemas.openxmlformats.org/spreadsheetml/2006/main" count="436" uniqueCount="313">
  <si>
    <t>Приложение № 1</t>
  </si>
  <si>
    <t>к Порядку составления и утверждения плана финансово-хозяйственной деятельности муниципального учреждения</t>
  </si>
  <si>
    <t>УТВЕРЖДАЮ</t>
  </si>
  <si>
    <t>(наименование должности лица, утверждающего документ)</t>
  </si>
  <si>
    <t>(расшифровка подписи)</t>
  </si>
  <si>
    <t>План финансово - хозяйственной деятельности</t>
  </si>
  <si>
    <t>КОДЫ</t>
  </si>
  <si>
    <t>Форма по КФД</t>
  </si>
  <si>
    <t>Дата</t>
  </si>
  <si>
    <t>Наименование муниципального учреждения (подразделения)</t>
  </si>
  <si>
    <t>по ОКПО</t>
  </si>
  <si>
    <t>ИНН / КПП</t>
  </si>
  <si>
    <t>Единица измерения: руб.</t>
  </si>
  <si>
    <t>по ОКЕИ</t>
  </si>
  <si>
    <t>Наименование органа, осуществляющего функции и полномочия учредителя</t>
  </si>
  <si>
    <t>Управление образования администрации Верхнеуральского муниципального района</t>
  </si>
  <si>
    <t>Адрес фактического местонахождения муниципального учреждения (подразделения)</t>
  </si>
  <si>
    <t>I.  Сведения о деятельности муниципального учреждения</t>
  </si>
  <si>
    <t xml:space="preserve">II. Показатели финансового состояния учреждения </t>
  </si>
  <si>
    <t>Наименование показателя</t>
  </si>
  <si>
    <t>Сумма</t>
  </si>
  <si>
    <t>I. Нефинансовые активы, всего:</t>
  </si>
  <si>
    <t>из них:</t>
  </si>
  <si>
    <t>1.1. Общая балансовая стоимость недвижимого имущества, всего</t>
  </si>
  <si>
    <t xml:space="preserve">       в том числе:</t>
  </si>
  <si>
    <t>1.1.1. Стоимость имущества, закрепленного собственником имущества за муниципальным учреждением на праве оперативного управления</t>
  </si>
  <si>
    <t>1.1.2. Стоимость имущества, приобретенного муниципальным учреждением (подразделением) за счет выделенных собственником имущества учреждения средств</t>
  </si>
  <si>
    <t>1.1.3. Стоимость имущества, приобретенного муниципальным учреждением (подразделением) за счет доходов, полученных от платной и иной приносящей доход деятельности</t>
  </si>
  <si>
    <t>1.1.4. Остаточная стоимость недвижимого муниципального имущества</t>
  </si>
  <si>
    <t>1.2. Общая балансовая стоимость движимого муниципального имущества, всего</t>
  </si>
  <si>
    <t>1.2.1. Общая балансовая стоимость особо ценного движимого имущества</t>
  </si>
  <si>
    <t>1.2.2. Остаточная стоимость особо ценного движимого имущества</t>
  </si>
  <si>
    <t>II. Финансовые активы, всего</t>
  </si>
  <si>
    <t>2.1. Дебиторская задолженность по доходам, полученным за счет средств бюджета Верхнеуральского муниципального района</t>
  </si>
  <si>
    <t>2.2. Дебиторская задолженность по выданным авансам, полученным за счет средств бюджета Верхнеуральского муниципального района, всего:</t>
  </si>
  <si>
    <t>2.2.1. по выданным авансам на услуги связи</t>
  </si>
  <si>
    <t>2.2.2. по выданным авансам на транспортные услуги</t>
  </si>
  <si>
    <t>2.2.3. по выданным авансам на коммунальные услуги</t>
  </si>
  <si>
    <t>2.2.4. по выданным авансам на услуги по содержанию имущества</t>
  </si>
  <si>
    <t>2.2.5. по выданным авансам на прочие услуги</t>
  </si>
  <si>
    <t>2.2.6. по выданным авансам на приобретение основных средств</t>
  </si>
  <si>
    <t>2.2.7. по выданным авансам на приобретение нематериальных активов</t>
  </si>
  <si>
    <t>2.2.8. по выданным авансам на приобретение непроизведенных активов</t>
  </si>
  <si>
    <t>2.2.9. по выданным авансам на приобретение материальных запасов</t>
  </si>
  <si>
    <t>2.2.10. по выданным авансам на прочие расходы</t>
  </si>
  <si>
    <t>2.3. Дебиторская задолженность по выданным авансам за счет доходов, полученных от платной и иной приносящей доход деятельности, всего:</t>
  </si>
  <si>
    <t>2.3.1. по выданным авансам на услуги связи</t>
  </si>
  <si>
    <t>2.3.2. по выданным авансам на транспортные услуги</t>
  </si>
  <si>
    <t>2.3.3. по выданным авансам на коммунальные услуги</t>
  </si>
  <si>
    <t>2.3.4. по выданным авансам на услуги по содержанию имущества</t>
  </si>
  <si>
    <t>2.3.5. по выданным авансам на прочие услуги</t>
  </si>
  <si>
    <t>2.3.6. по выданным авансам на приобретение основных средств</t>
  </si>
  <si>
    <t>2.3.7. по выданным авансам на приобретение нематериальных активов</t>
  </si>
  <si>
    <t>2.3.8. по выданным авансам на приобретение непроизведенных активов</t>
  </si>
  <si>
    <t>2.3.9. по выданным авансам на приобретение материальных запасов</t>
  </si>
  <si>
    <t>2.3.10. по выданным авансам на прочие расходы</t>
  </si>
  <si>
    <t>III. Обязательства, всего</t>
  </si>
  <si>
    <t>3.1. Просроченная кредиторская задолженность</t>
  </si>
  <si>
    <t>3.2. Кредиторская задолженность по расчетам с поставщиками и подрядчиками за счет средств бюджета Верхнеуральского муниципального района, всего:</t>
  </si>
  <si>
    <t xml:space="preserve">3.2.1.  по начислениям на выплаты по оплате труда </t>
  </si>
  <si>
    <t>3.2.2.  по оплате услуг связи</t>
  </si>
  <si>
    <t>3.2.3. по оплате транспортных услуг</t>
  </si>
  <si>
    <t>3.2.4. по оплате коммунальных услуг</t>
  </si>
  <si>
    <t>3.2.5. по оплате услуг по содержанию имущества</t>
  </si>
  <si>
    <t>3.2.6. по оплате прочих услуг</t>
  </si>
  <si>
    <t>3.2.7. по приобретению основных средств</t>
  </si>
  <si>
    <t>3.2.8. по приобретению нематериальных активов</t>
  </si>
  <si>
    <t>3.2.9. по приобретению непроизведенных активов</t>
  </si>
  <si>
    <t>3.2.10. по приобретению материальных запасов</t>
  </si>
  <si>
    <t>3.2.11. по оплате прочих расходов</t>
  </si>
  <si>
    <t>3.2.12. по платежам в бюджет</t>
  </si>
  <si>
    <t>3.2.13. по прочим расчетам с кредиторами</t>
  </si>
  <si>
    <t>3.3. Кредиторская задолженность по расчетам с поставщиками и подрядчиками за счет доходов, полученных от платной и иной приносящей доход деятельности, всего:</t>
  </si>
  <si>
    <t xml:space="preserve">3.3.1.  по начислениям на выплаты по оплате труда </t>
  </si>
  <si>
    <t>3.3.2.  по оплате услуг связи</t>
  </si>
  <si>
    <t>3.3.3. по оплате транспортных услуг</t>
  </si>
  <si>
    <t>3.3.4. по оплате коммунальных услуг</t>
  </si>
  <si>
    <t>3.3.5. по оплате услуг по содержанию имущества</t>
  </si>
  <si>
    <t>3.3.6. по оплате прочих услуг</t>
  </si>
  <si>
    <t>3.3.7. по приобретению основных средств</t>
  </si>
  <si>
    <t>3.3.8. по приобретению нематериальных активов</t>
  </si>
  <si>
    <t>3.3.9. по приобретению непроизведенных активов</t>
  </si>
  <si>
    <t>3.3.10. по приобретению материальных запасов</t>
  </si>
  <si>
    <t>3.3.11. по оплате прочих расходов</t>
  </si>
  <si>
    <t>3.3.12. по платежам в бюджет</t>
  </si>
  <si>
    <t>3.3.13. по прочим расчетам с кредиторами</t>
  </si>
  <si>
    <t>Код строки</t>
  </si>
  <si>
    <t>Код по бюджетной классификации операции сектора государственного управления</t>
  </si>
  <si>
    <t>Объем финансового обеспечения, руб. (с точностью до двух знаков после запятой - 0,00)</t>
  </si>
  <si>
    <t>в том числе:</t>
  </si>
  <si>
    <t>Всего (руб.)</t>
  </si>
  <si>
    <t>субсидия на финансовое обеспечение выполнения государстывенного (муниципального задания)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</si>
  <si>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</si>
  <si>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</si>
  <si>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</si>
  <si>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</si>
  <si>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</si>
  <si>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Планируемый остаток средств на начало планируемого года</t>
  </si>
  <si>
    <t>Х</t>
  </si>
  <si>
    <t>Поступления, всего:</t>
  </si>
  <si>
    <t>Субсидии на выполнении муниципального задания местный бюджет</t>
  </si>
  <si>
    <t>Субсидии на выполнении муниципального задания областной бюджет</t>
  </si>
  <si>
    <t>Субсидии на иные цели</t>
  </si>
  <si>
    <t>Поступления от оказания муниципальными учреждением  (подразделением) услуг (выполнения работ) , предоставление которых для физических и юридических лиц осуществляется на платной основе, всего</t>
  </si>
  <si>
    <t xml:space="preserve"> </t>
  </si>
  <si>
    <t>X</t>
  </si>
  <si>
    <t>Поступления от иной приносящей доход деятельности, всего:</t>
  </si>
  <si>
    <t>Планируемый остаток средств на конец планируемого года</t>
  </si>
  <si>
    <t>Выплаты, всего:</t>
  </si>
  <si>
    <t>Оплата труда и начисления на выплаты по оплате труда, всего</t>
  </si>
  <si>
    <t>Заработная плата</t>
  </si>
  <si>
    <t>в т.ч область</t>
  </si>
  <si>
    <t>район</t>
  </si>
  <si>
    <t>Прочие выплаты</t>
  </si>
  <si>
    <t>Начисления на выплаты по оплате труда</t>
  </si>
  <si>
    <t>в т.ч.область</t>
  </si>
  <si>
    <t>Оплата работ, услуг, всего</t>
  </si>
  <si>
    <t>Услуги связи</t>
  </si>
  <si>
    <t>Транспортные услуги</t>
  </si>
  <si>
    <t>Коммунальные услуги</t>
  </si>
  <si>
    <t>в т.ч. район</t>
  </si>
  <si>
    <t>Арендная плата за пользование имуществом</t>
  </si>
  <si>
    <t>Работы, услуги по содержанию имущества</t>
  </si>
  <si>
    <t>в т.ч район</t>
  </si>
  <si>
    <t>Прочие работы, услуги</t>
  </si>
  <si>
    <t>Безвозмездные перечисления организациям, всего</t>
  </si>
  <si>
    <t>Безвозмездные перечисления государственным и муниципальным организациям</t>
  </si>
  <si>
    <t>Социальное обеспечение, всего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</si>
  <si>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</si>
  <si>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</si>
  <si>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Прочие расходы</t>
  </si>
  <si>
    <t>в т.ч  район</t>
  </si>
  <si>
    <t xml:space="preserve">Поступление нефинансовых активов, всего </t>
  </si>
  <si>
    <t>Увеличение стоимости основных средств</t>
  </si>
  <si>
    <t>Увеличение стоимости нематериальных активов</t>
  </si>
  <si>
    <t>Увеличение стоимости непроизводственных активов</t>
  </si>
  <si>
    <t>Увеличение стоимости материальных запасов</t>
  </si>
  <si>
    <t>в т.ч. область</t>
  </si>
  <si>
    <t>Поступление финансовых активов, всего</t>
  </si>
  <si>
    <t>Увеличение стоимости ценных бумаг, кроме акций и иных форм участия в капитале</t>
  </si>
  <si>
    <t>Увеличение стоимости акций и иных форм участия в капитале</t>
  </si>
  <si>
    <t>Справочно:</t>
  </si>
  <si>
    <t>Объем публичных обязательств, всего</t>
  </si>
  <si>
    <t>Руководитель муниципального учреждения (подразделения)</t>
  </si>
  <si>
    <t>(уполномоченное  лицо)</t>
  </si>
  <si>
    <t>(подпись)</t>
  </si>
  <si>
    <t>Исполнитель</t>
  </si>
  <si>
    <t>"_____"___________20____ г.</t>
  </si>
  <si>
    <t>Остаток средств на начало года</t>
  </si>
  <si>
    <t>Остаток средств на конец года</t>
  </si>
  <si>
    <t>Поступление</t>
  </si>
  <si>
    <t>Выбытие</t>
  </si>
  <si>
    <t>010</t>
  </si>
  <si>
    <t>020</t>
  </si>
  <si>
    <t>030</t>
  </si>
  <si>
    <t>040</t>
  </si>
  <si>
    <t>Справочная информация</t>
  </si>
  <si>
    <t>Таблица 3</t>
  </si>
  <si>
    <t>Таблица 4</t>
  </si>
  <si>
    <t>Объем публичных обязательств, всего:</t>
  </si>
  <si>
    <t>Объем средств, поступивших во временное распоряжение, всего:</t>
  </si>
  <si>
    <t>(наименование должности лица, утверждающего документ: наименование органа, осуществляющиего функции и полномочия учредителя (учреждения))</t>
  </si>
  <si>
    <t>________________</t>
  </si>
  <si>
    <t>__________________</t>
  </si>
  <si>
    <t>"_____"   ____________________20____г.</t>
  </si>
  <si>
    <t>по ОКТМО</t>
  </si>
  <si>
    <t>Глава по БК</t>
  </si>
  <si>
    <t>по ОКВ</t>
  </si>
  <si>
    <t>от "_____"__________________20____  г.</t>
  </si>
  <si>
    <t>Государственное                                         (муниципальное)    учреждение                                                                               (подразделение)</t>
  </si>
  <si>
    <t>Дата                                   представления предыдущих Сведений</t>
  </si>
  <si>
    <t>ИНН /КПП</t>
  </si>
  <si>
    <t>Наименование бюджета</t>
  </si>
  <si>
    <t>Наименование органа,                             осуществляющего ведение                                         лицевого счета</t>
  </si>
  <si>
    <t>Еденица измерения: руб. (с точностью до второго                                                десятичного знака)</t>
  </si>
  <si>
    <t>(наименование иностранной валюты)</t>
  </si>
  <si>
    <t>Наименование субсидии</t>
  </si>
  <si>
    <t>Код                      субсидии</t>
  </si>
  <si>
    <t>Код по бюджетной классификации Российской Федерации</t>
  </si>
  <si>
    <t>Код объекта ФАИП</t>
  </si>
  <si>
    <t>код</t>
  </si>
  <si>
    <t>сумма</t>
  </si>
  <si>
    <t>Суммы возврата дебиторской задолженности прошлых лет</t>
  </si>
  <si>
    <t xml:space="preserve">код </t>
  </si>
  <si>
    <t>Планируемые</t>
  </si>
  <si>
    <t>выплаты</t>
  </si>
  <si>
    <t>поступления</t>
  </si>
  <si>
    <t>Всего</t>
  </si>
  <si>
    <t>Начальник Управления образования</t>
  </si>
  <si>
    <t>Ведущий экономист</t>
  </si>
  <si>
    <t>( расшифровка подписи)</t>
  </si>
  <si>
    <t xml:space="preserve"> Ответственный исполнитель,                Экономист</t>
  </si>
  <si>
    <t>"                             "</t>
  </si>
  <si>
    <t>20 _______ г.</t>
  </si>
  <si>
    <t>ОТМЕТКА ОРГАНА, ОСУЩЕСТВЛЯЮЩЕГО ВЕДЕНИЕ ЛИЦЕВОГО СЧЕТА, О ПРИНЯТИИ НАСТОЯЩИХ СВЕДЕНИЙ</t>
  </si>
  <si>
    <t>Ответственный исполнитель</t>
  </si>
  <si>
    <t>(должность)</t>
  </si>
  <si>
    <t>(телефон)</t>
  </si>
  <si>
    <t>"_____________"______________________________________________ 20____г.</t>
  </si>
  <si>
    <t>Показатели выплат по расходам</t>
  </si>
  <si>
    <t>Таблица 2.1</t>
  </si>
  <si>
    <t>Сумма выплат по расходам на закупку товаров, работ и услуг, руб. (с точностью до двух знаков после запятой - 0,00)</t>
  </si>
  <si>
    <t>всего на закупки</t>
  </si>
  <si>
    <t>Год начала закупки</t>
  </si>
  <si>
    <t>на закупку товаров, работ, услуг учреждения (подразделения)</t>
  </si>
  <si>
    <t>Выплаты по расходам на закупку товаров, работ, услуг всего:</t>
  </si>
  <si>
    <t>0001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</si>
  <si>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</si>
  <si>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</si>
  <si>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РАСШИФРОВКА ПЛАНОВЫХ НАЗНАЧЕНИЙ ПО ВИДУ ДЕЯТЕЛЬНОСТИ</t>
  </si>
  <si>
    <t xml:space="preserve"> Наименование показателя</t>
  </si>
  <si>
    <t>Код
анали-
тики</t>
  </si>
  <si>
    <r>
      <t xml:space="preserve">Утверждено плановых  назначений         </t>
    </r>
    <r>
      <rPr>
        <b/>
        <sz val="8"/>
        <rFont val="Arial"/>
        <family val="2"/>
        <charset val="204"/>
      </rPr>
      <t>МЗ</t>
    </r>
  </si>
  <si>
    <r>
      <t xml:space="preserve">Утверждено плановых  назначений            </t>
    </r>
    <r>
      <rPr>
        <b/>
        <sz val="8"/>
        <rFont val="Arial"/>
        <family val="2"/>
        <charset val="204"/>
      </rPr>
      <t>ЦС</t>
    </r>
  </si>
  <si>
    <r>
      <t xml:space="preserve">Утверждено плановых  назначений          </t>
    </r>
    <r>
      <rPr>
        <b/>
        <sz val="8"/>
        <rFont val="Arial"/>
        <family val="2"/>
        <charset val="204"/>
      </rPr>
      <t>ПЛ</t>
    </r>
  </si>
  <si>
    <r>
      <t xml:space="preserve">Утверждено плановых  назначений   </t>
    </r>
    <r>
      <rPr>
        <b/>
        <sz val="8"/>
        <rFont val="Arial"/>
        <family val="2"/>
        <charset val="204"/>
      </rPr>
      <t>ИТОГО</t>
    </r>
  </si>
  <si>
    <t>Лимиты — всего</t>
  </si>
  <si>
    <t>х</t>
  </si>
  <si>
    <t>Область</t>
  </si>
  <si>
    <t xml:space="preserve">Местный </t>
  </si>
  <si>
    <t>Оплата труда и начисления на выплаты по оплате труда</t>
  </si>
  <si>
    <t>заработная плата</t>
  </si>
  <si>
    <t>прочие выплаты</t>
  </si>
  <si>
    <t>начисления на выплаты по оплате труда</t>
  </si>
  <si>
    <t>Приобретение работ, услуг</t>
  </si>
  <si>
    <t>услуги связи</t>
  </si>
  <si>
    <t>транспортные услуги</t>
  </si>
  <si>
    <t>коммунальные услуги</t>
  </si>
  <si>
    <t xml:space="preserve">     аренда </t>
  </si>
  <si>
    <t>работы, услуги по содержанию имущества</t>
  </si>
  <si>
    <t>прочие работы, услуги</t>
  </si>
  <si>
    <t xml:space="preserve">      прочие расходы</t>
  </si>
  <si>
    <t xml:space="preserve">Расходы по приобретению нефинансовых активов </t>
  </si>
  <si>
    <t>основных средств</t>
  </si>
  <si>
    <t>материальных запасов</t>
  </si>
  <si>
    <t>Руководитель</t>
  </si>
  <si>
    <t>Сумма (руб., с точностью до двух знаков после запятой - 0.00)</t>
  </si>
  <si>
    <t>Наименование показятеля</t>
  </si>
  <si>
    <t>Сумма (тыс.руб.)</t>
  </si>
  <si>
    <t>рубль</t>
  </si>
  <si>
    <t>Муниципальные услуги</t>
  </si>
  <si>
    <t>Иные цели</t>
  </si>
  <si>
    <t>Платные услуги</t>
  </si>
  <si>
    <t>Бюджет Верхнеуральского муниципального района</t>
  </si>
  <si>
    <t>Наименование органа,                     осуществляющего функции  и полномочия учредителя</t>
  </si>
  <si>
    <t>Управление образования Верхнеуральского муниципального района</t>
  </si>
  <si>
    <r>
      <t xml:space="preserve">Объем публичных инвестиций (в части переданных полномочий государственного (муниципального) заказчика в соответствии с Бюджетным </t>
    </r>
    <r>
      <rPr>
        <u/>
        <sz val="11"/>
        <color theme="1"/>
        <rFont val="Arial"/>
        <family val="2"/>
        <charset val="204"/>
      </rPr>
      <t xml:space="preserve">кодексом </t>
    </r>
    <r>
      <rPr>
        <sz val="11"/>
        <color theme="1"/>
        <rFont val="Arial"/>
        <family val="2"/>
        <charset val="204"/>
      </rPr>
      <t>Российской Федерации), всего</t>
    </r>
  </si>
  <si>
    <r>
      <t xml:space="preserve">в соответствии с Федеральнам </t>
    </r>
    <r>
      <rPr>
        <u/>
        <sz val="11"/>
        <color theme="1"/>
        <rFont val="Arial"/>
        <family val="2"/>
        <charset val="204"/>
      </rPr>
      <t>законом</t>
    </r>
    <r>
      <rPr>
        <sz val="11"/>
        <color theme="1"/>
        <rFont val="Arial"/>
        <family val="2"/>
        <charset val="204"/>
      </rPr>
      <t xml:space="preserve">  от 5 апреля 2013 г. № 44-ФЗ "О контрактной системе в сфере закупок товаров, работ, услуг для обеспечения государственных и муниципальных нужд"</t>
    </r>
  </si>
  <si>
    <r>
      <t xml:space="preserve">в соответствии с Федеральным </t>
    </r>
    <r>
      <rPr>
        <u/>
        <sz val="11"/>
        <color theme="1"/>
        <rFont val="Arial"/>
        <family val="2"/>
        <charset val="204"/>
      </rPr>
      <t>законом</t>
    </r>
    <r>
      <rPr>
        <sz val="11"/>
        <color theme="1"/>
        <rFont val="Arial"/>
        <family val="2"/>
        <charset val="204"/>
      </rPr>
      <t xml:space="preserve"> от 18 июля 2011 г. № 223-ФЗ "О закупках товаров, работ, услуг отдельными видами юридических лиц"</t>
    </r>
  </si>
  <si>
    <t>Начальник централизованной бухгалтерии,                                                    главный бухгалтер Управления</t>
  </si>
  <si>
    <t>000</t>
  </si>
  <si>
    <t>006</t>
  </si>
  <si>
    <t>007</t>
  </si>
  <si>
    <t>1.1 Цели деятельности муниципально учреждения (подразделения):</t>
  </si>
  <si>
    <t>1.2. Виды деятельности муниципального учреждения( подразделения):</t>
  </si>
  <si>
    <t>1.3.Перечень услуг (работ), осуществляемых на платной основе:</t>
  </si>
  <si>
    <t>5. Адаптация детей к социальной жизни;</t>
  </si>
  <si>
    <t>1. Реализация основной общеобразовательной программы дошколного обраования;</t>
  </si>
  <si>
    <t>2. Осуществляет уход и присмотр за воспитанниками;</t>
  </si>
  <si>
    <t>3. Предоставляет платные дополнительные образовательные услуги;</t>
  </si>
  <si>
    <t>Бюджетные инвестиции</t>
  </si>
  <si>
    <t>Родительская плата</t>
  </si>
  <si>
    <t>за счет области</t>
  </si>
  <si>
    <t>за счет платных услуг</t>
  </si>
  <si>
    <r>
      <t xml:space="preserve">субсидии предоставляемые в соответствии с </t>
    </r>
    <r>
      <rPr>
        <u/>
        <sz val="10"/>
        <rFont val="Arial"/>
        <family val="2"/>
        <charset val="204"/>
      </rPr>
      <t>абзацем вторым пункта 1 статьи 78.1</t>
    </r>
    <r>
      <rPr>
        <sz val="10"/>
        <rFont val="Arial"/>
        <family val="2"/>
        <charset val="204"/>
      </rPr>
      <t xml:space="preserve"> Бюджетного кодекса Российской Федерации</t>
    </r>
  </si>
  <si>
    <t>7201042082</t>
  </si>
  <si>
    <t>49130955</t>
  </si>
  <si>
    <t>Муниципальное дошкольное образовательное учреждение "Центр развития ребенка-детский сад № 2 " Солнышко"  первой категории п.Межозерный</t>
  </si>
  <si>
    <t>457677,Челябинская область,Верхнеуральский район,п.Межозерный, ул.Восточная 10 а</t>
  </si>
  <si>
    <t>1. Охрана жизни и укрепление здоровья детей;</t>
  </si>
  <si>
    <t>2.Создание максимальных условий, обеспечивающих физическое, интелектуальное и личное развитие каждого ребенка с учетом его индивидуальных особенностей</t>
  </si>
  <si>
    <t>3. Воспитение трудолюбия, любви к Родине, семье, окружающей природе;</t>
  </si>
  <si>
    <t>4. Взаимодействие с семьей для обеспечения развития ребенка, формирования у дошкольников основ готовности к школе (развитие речи, познавательных и психических процессов, двигательной активности);</t>
  </si>
  <si>
    <t>МДОУ "Солнышко" п.Межозерный</t>
  </si>
  <si>
    <t>Муниципальное дошкольное общеобразовательное учреждение "Цент развития ребенка- детский сад № 2  "Солнышко"  первой категории п.Межозерный</t>
  </si>
  <si>
    <t>7429011348/745501001</t>
  </si>
  <si>
    <t>Е.В.Леонтьева</t>
  </si>
  <si>
    <t>Сведения о средствах, поступающих во временное распоряжение учреждения (подразделения)                         на 01 января 2017 г.                                                                                                                                             (очередной финансовый год)</t>
  </si>
  <si>
    <t>Разрешенный к использованию остаток субсидии прошлых лет на начало 2017 г.</t>
  </si>
  <si>
    <t>на 2017 г. очередной финансовый год</t>
  </si>
  <si>
    <t>на 2018 г.       1- ый год планового периода</t>
  </si>
  <si>
    <t>на 2019 г.      2- ой год планового периода</t>
  </si>
  <si>
    <t>Л.С.Якивчук</t>
  </si>
  <si>
    <t>1.Кружок физического воспитания</t>
  </si>
  <si>
    <t>2.Индивидуальная коррекция недостатков речевого развития Художественная гимнастика</t>
  </si>
  <si>
    <t>3.Группа кратковременного пребывания</t>
  </si>
  <si>
    <t>"           "                                                           г.</t>
  </si>
  <si>
    <t>"          "                                         г.</t>
  </si>
  <si>
    <t>Фитбол на мячах</t>
  </si>
  <si>
    <t>Театральная студия "Сказка"</t>
  </si>
  <si>
    <t>"Симфония красок"</t>
  </si>
  <si>
    <t xml:space="preserve">Биоэнергопластика </t>
  </si>
  <si>
    <t>Танцевальный кружок "Носок-каблучок"</t>
  </si>
  <si>
    <t>Обучение плаванию</t>
  </si>
  <si>
    <t>"Подготовка к школе"</t>
  </si>
  <si>
    <t xml:space="preserve">М.А.Александрова </t>
  </si>
  <si>
    <t xml:space="preserve">А.А.Цыбина </t>
  </si>
  <si>
    <t>Н.Л.Урцева</t>
  </si>
  <si>
    <t xml:space="preserve">М.А.Алекскандрова </t>
  </si>
  <si>
    <t>А.А.Цыбина</t>
  </si>
  <si>
    <t>Заведующий МДОУ ЦРР -Детский сад № 2 "Солнышко"</t>
  </si>
  <si>
    <t>на 01.01. 2018 г.</t>
  </si>
  <si>
    <t>Якивчук Л.С.</t>
  </si>
  <si>
    <t>на 01.01.2018  год</t>
  </si>
  <si>
    <r>
      <t xml:space="preserve">III. Показатели по поступлениям и выплатам учреждения   (подразделения)                                                                                                                                        на  01 января </t>
    </r>
    <r>
      <rPr>
        <b/>
        <u/>
        <sz val="10"/>
        <rFont val="Arial"/>
        <family val="2"/>
        <charset val="204"/>
      </rPr>
      <t xml:space="preserve">2018 </t>
    </r>
    <r>
      <rPr>
        <b/>
        <sz val="10"/>
        <rFont val="Arial"/>
        <family val="2"/>
        <charset val="204"/>
      </rPr>
      <t>г.</t>
    </r>
  </si>
  <si>
    <t>тел. 5-57-52</t>
  </si>
  <si>
    <t>Начальник Управления  образования администрации Верхнеуральского муниципального района                                                                                                                                                  ________________________________Н.Л.Урцева</t>
  </si>
  <si>
    <t>СВЕДЕНИЯ                                                                                                                                                                                                                                                        ОБ ОПЕРАЦИЯХ С ЦЕЛЕВЫМИ СУБСИДИЯМИ, ПРЕДОСТАВЛЕННЫМИ ГОСУДАРСТВЕННОМУ (МУНИЦИПАЛЬНОМУ) УЧРЕЖДЕНИЮ НА 01.01.2018 Г.</t>
  </si>
  <si>
    <t>0401001900</t>
  </si>
  <si>
    <t>на 01 января 2018 г.</t>
  </si>
  <si>
    <t>на 2018 г. очередной финансовый год</t>
  </si>
  <si>
    <t>на 2019 г.       1- ый год планового периода</t>
  </si>
  <si>
    <t>на 2020 г.      2- ой год планового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</si>
</sst>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u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b/>
      <sz val="10"/>
      <name val="Times New Roman"/>
      <family val="1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CC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1">
    <xf numFmtId="0" fontId="0" fillId="0" borderId="0" xfId="0"/>
    <xf numFmtId="0" fontId="1" fillId="0" borderId="0" xfId="0" applyFont="1" applyFill="1" applyAlignment="1"/>
    <xf numFmtId="0" fontId="2" fillId="0" borderId="0" xfId="0" applyFont="1"/>
    <xf numFmtId="0" fontId="1" fillId="0" borderId="0" xfId="0" applyFont="1" applyAlignment="1">
      <alignment horizontal="right"/>
    </xf>
    <xf numFmtId="164" fontId="2" fillId="2" borderId="46" xfId="0" applyNumberFormat="1" applyFont="1" applyFill="1" applyBorder="1" applyAlignment="1">
      <alignment horizontal="right" vertical="top"/>
    </xf>
    <xf numFmtId="1" fontId="6" fillId="0" borderId="14" xfId="0" applyNumberFormat="1" applyFont="1" applyBorder="1" applyAlignment="1">
      <alignment horizontal="right" vertical="top"/>
    </xf>
    <xf numFmtId="164" fontId="2" fillId="2" borderId="12" xfId="0" applyNumberFormat="1" applyFont="1" applyFill="1" applyBorder="1" applyAlignment="1">
      <alignment horizontal="right" vertical="top"/>
    </xf>
    <xf numFmtId="0" fontId="6" fillId="0" borderId="0" xfId="0" applyFont="1"/>
    <xf numFmtId="0" fontId="7" fillId="0" borderId="47" xfId="0" applyNumberFormat="1" applyFont="1" applyBorder="1" applyAlignment="1">
      <alignment horizontal="left" vertical="top" wrapText="1" indent="1"/>
    </xf>
    <xf numFmtId="0" fontId="7" fillId="0" borderId="1" xfId="0" applyNumberFormat="1" applyFont="1" applyBorder="1" applyAlignment="1">
      <alignment horizontal="left" vertical="top" wrapText="1" indent="1"/>
    </xf>
    <xf numFmtId="1" fontId="6" fillId="0" borderId="11" xfId="0" applyNumberFormat="1" applyFont="1" applyBorder="1" applyAlignment="1">
      <alignment horizontal="center" vertical="top"/>
    </xf>
    <xf numFmtId="164" fontId="6" fillId="3" borderId="14" xfId="0" applyNumberFormat="1" applyFont="1" applyFill="1" applyBorder="1" applyAlignment="1">
      <alignment horizontal="right" vertical="top"/>
    </xf>
    <xf numFmtId="164" fontId="6" fillId="3" borderId="50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2" fillId="2" borderId="15" xfId="0" applyNumberFormat="1" applyFont="1" applyFill="1" applyBorder="1" applyAlignment="1">
      <alignment horizontal="right" vertical="top"/>
    </xf>
    <xf numFmtId="164" fontId="6" fillId="3" borderId="25" xfId="0" applyNumberFormat="1" applyFont="1" applyFill="1" applyBorder="1" applyAlignment="1">
      <alignment horizontal="right" vertical="top"/>
    </xf>
    <xf numFmtId="164" fontId="6" fillId="3" borderId="5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left"/>
    </xf>
    <xf numFmtId="0" fontId="6" fillId="0" borderId="0" xfId="0" applyFont="1" applyFill="1" applyBorder="1"/>
    <xf numFmtId="0" fontId="8" fillId="0" borderId="0" xfId="0" applyFont="1" applyBorder="1"/>
    <xf numFmtId="164" fontId="6" fillId="6" borderId="14" xfId="0" applyNumberFormat="1" applyFont="1" applyFill="1" applyBorder="1" applyAlignment="1">
      <alignment horizontal="right" vertical="top"/>
    </xf>
    <xf numFmtId="164" fontId="5" fillId="6" borderId="15" xfId="0" applyNumberFormat="1" applyFont="1" applyFill="1" applyBorder="1" applyAlignment="1">
      <alignment horizontal="right" vertical="top"/>
    </xf>
    <xf numFmtId="0" fontId="7" fillId="0" borderId="29" xfId="0" applyNumberFormat="1" applyFont="1" applyBorder="1" applyAlignment="1">
      <alignment horizontal="left" vertical="top" wrapText="1" indent="1"/>
    </xf>
    <xf numFmtId="1" fontId="6" fillId="0" borderId="28" xfId="0" applyNumberFormat="1" applyFont="1" applyBorder="1" applyAlignment="1">
      <alignment horizontal="center" vertical="top"/>
    </xf>
    <xf numFmtId="0" fontId="9" fillId="0" borderId="0" xfId="0" applyFont="1" applyBorder="1"/>
    <xf numFmtId="164" fontId="2" fillId="2" borderId="29" xfId="0" applyNumberFormat="1" applyFont="1" applyFill="1" applyBorder="1" applyAlignment="1">
      <alignment horizontal="right" vertical="top"/>
    </xf>
    <xf numFmtId="164" fontId="2" fillId="2" borderId="28" xfId="0" applyNumberFormat="1" applyFont="1" applyFill="1" applyBorder="1" applyAlignment="1">
      <alignment horizontal="right" vertical="top"/>
    </xf>
    <xf numFmtId="164" fontId="6" fillId="3" borderId="20" xfId="0" applyNumberFormat="1" applyFont="1" applyFill="1" applyBorder="1" applyAlignment="1">
      <alignment horizontal="right" vertical="top"/>
    </xf>
    <xf numFmtId="164" fontId="6" fillId="6" borderId="20" xfId="0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 wrapText="1"/>
    </xf>
    <xf numFmtId="3" fontId="1" fillId="0" borderId="14" xfId="0" applyNumberFormat="1" applyFont="1" applyFill="1" applyBorder="1" applyAlignment="1">
      <alignment horizontal="center" vertical="top" wrapText="1"/>
    </xf>
    <xf numFmtId="3" fontId="1" fillId="0" borderId="14" xfId="0" applyNumberFormat="1" applyFont="1" applyFill="1" applyBorder="1" applyAlignment="1">
      <alignment horizontal="center"/>
    </xf>
    <xf numFmtId="3" fontId="1" fillId="0" borderId="14" xfId="0" applyNumberFormat="1" applyFont="1" applyFill="1" applyBorder="1" applyAlignment="1">
      <alignment horizontal="center" wrapText="1"/>
    </xf>
    <xf numFmtId="4" fontId="1" fillId="0" borderId="11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 wrapText="1"/>
    </xf>
    <xf numFmtId="4" fontId="1" fillId="0" borderId="17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Fill="1" applyBorder="1"/>
    <xf numFmtId="3" fontId="1" fillId="0" borderId="14" xfId="0" applyNumberFormat="1" applyFont="1" applyFill="1" applyBorder="1" applyAlignment="1">
      <alignment vertical="top" wrapText="1"/>
    </xf>
    <xf numFmtId="4" fontId="1" fillId="0" borderId="22" xfId="0" applyNumberFormat="1" applyFont="1" applyFill="1" applyBorder="1" applyAlignment="1">
      <alignment horizontal="center" vertical="top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2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4" fontId="14" fillId="0" borderId="0" xfId="0" applyNumberFormat="1" applyFont="1" applyFill="1" applyAlignment="1">
      <alignment horizontal="center" vertical="top" wrapText="1"/>
    </xf>
    <xf numFmtId="4" fontId="14" fillId="0" borderId="0" xfId="0" applyNumberFormat="1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4" fontId="14" fillId="0" borderId="1" xfId="0" applyNumberFormat="1" applyFont="1" applyFill="1" applyBorder="1" applyAlignment="1">
      <alignment vertical="top" wrapText="1"/>
    </xf>
    <xf numFmtId="4" fontId="14" fillId="0" borderId="0" xfId="0" applyNumberFormat="1" applyFont="1" applyFill="1" applyBorder="1" applyAlignment="1">
      <alignment horizontal="center" vertical="top" wrapText="1"/>
    </xf>
    <xf numFmtId="0" fontId="13" fillId="0" borderId="0" xfId="0" applyFont="1"/>
    <xf numFmtId="0" fontId="13" fillId="0" borderId="14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2" fontId="13" fillId="0" borderId="14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Border="1" applyAlignment="1"/>
    <xf numFmtId="0" fontId="16" fillId="0" borderId="0" xfId="0" applyFont="1" applyAlignment="1"/>
    <xf numFmtId="0" fontId="13" fillId="0" borderId="0" xfId="0" applyFont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3" fillId="0" borderId="14" xfId="0" applyFont="1" applyBorder="1"/>
    <xf numFmtId="0" fontId="13" fillId="0" borderId="1" xfId="0" applyFont="1" applyBorder="1"/>
    <xf numFmtId="0" fontId="13" fillId="0" borderId="35" xfId="0" applyFont="1" applyBorder="1"/>
    <xf numFmtId="0" fontId="13" fillId="0" borderId="0" xfId="0" applyFont="1" applyBorder="1"/>
    <xf numFmtId="0" fontId="13" fillId="0" borderId="4" xfId="0" applyFont="1" applyBorder="1"/>
    <xf numFmtId="0" fontId="13" fillId="0" borderId="1" xfId="0" applyFont="1" applyBorder="1" applyAlignment="1"/>
    <xf numFmtId="0" fontId="18" fillId="0" borderId="0" xfId="0" applyFont="1" applyBorder="1" applyAlignment="1">
      <alignment horizontal="center"/>
    </xf>
    <xf numFmtId="0" fontId="13" fillId="0" borderId="36" xfId="0" applyFont="1" applyBorder="1"/>
    <xf numFmtId="0" fontId="13" fillId="0" borderId="6" xfId="0" applyFont="1" applyBorder="1"/>
    <xf numFmtId="0" fontId="13" fillId="0" borderId="5" xfId="0" applyFont="1" applyBorder="1"/>
    <xf numFmtId="0" fontId="19" fillId="0" borderId="14" xfId="0" applyFont="1" applyBorder="1" applyAlignment="1">
      <alignment horizontal="center"/>
    </xf>
    <xf numFmtId="0" fontId="19" fillId="0" borderId="14" xfId="0" applyNumberFormat="1" applyFont="1" applyBorder="1" applyAlignment="1">
      <alignment vertical="center"/>
    </xf>
    <xf numFmtId="0" fontId="19" fillId="0" borderId="14" xfId="0" applyFont="1" applyBorder="1"/>
    <xf numFmtId="0" fontId="19" fillId="0" borderId="0" xfId="0" applyFont="1"/>
    <xf numFmtId="2" fontId="19" fillId="0" borderId="14" xfId="0" applyNumberFormat="1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vertical="top" wrapText="1"/>
    </xf>
    <xf numFmtId="0" fontId="14" fillId="0" borderId="0" xfId="0" applyFont="1" applyFill="1" applyAlignment="1">
      <alignment horizontal="left" vertical="top" wrapText="1"/>
    </xf>
    <xf numFmtId="1" fontId="13" fillId="0" borderId="44" xfId="0" applyNumberFormat="1" applyFont="1" applyBorder="1" applyAlignment="1">
      <alignment horizontal="center" vertical="top"/>
    </xf>
    <xf numFmtId="1" fontId="13" fillId="0" borderId="22" xfId="0" applyNumberFormat="1" applyFont="1" applyBorder="1" applyAlignment="1">
      <alignment horizontal="right" vertical="top"/>
    </xf>
    <xf numFmtId="1" fontId="13" fillId="0" borderId="45" xfId="0" applyNumberFormat="1" applyFont="1" applyBorder="1" applyAlignment="1">
      <alignment horizontal="right" vertical="top"/>
    </xf>
    <xf numFmtId="1" fontId="13" fillId="0" borderId="4" xfId="0" applyNumberFormat="1" applyFont="1" applyBorder="1" applyAlignment="1">
      <alignment horizontal="right" vertical="top"/>
    </xf>
    <xf numFmtId="4" fontId="13" fillId="0" borderId="0" xfId="0" applyNumberFormat="1" applyFont="1"/>
    <xf numFmtId="0" fontId="13" fillId="0" borderId="28" xfId="0" applyFont="1" applyBorder="1" applyAlignment="1">
      <alignment horizontal="left"/>
    </xf>
    <xf numFmtId="164" fontId="13" fillId="0" borderId="25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1" fontId="13" fillId="0" borderId="28" xfId="0" applyNumberFormat="1" applyFont="1" applyBorder="1" applyAlignment="1">
      <alignment horizontal="center" vertical="top"/>
    </xf>
    <xf numFmtId="164" fontId="13" fillId="4" borderId="30" xfId="0" applyNumberFormat="1" applyFont="1" applyFill="1" applyBorder="1" applyAlignment="1">
      <alignment horizontal="right"/>
    </xf>
    <xf numFmtId="164" fontId="13" fillId="4" borderId="51" xfId="0" applyNumberFormat="1" applyFont="1" applyFill="1" applyBorder="1" applyAlignment="1">
      <alignment horizontal="right"/>
    </xf>
    <xf numFmtId="0" fontId="13" fillId="0" borderId="0" xfId="0" applyFont="1" applyFill="1" applyBorder="1"/>
    <xf numFmtId="1" fontId="13" fillId="0" borderId="29" xfId="0" applyNumberFormat="1" applyFont="1" applyBorder="1" applyAlignment="1">
      <alignment horizontal="center" vertical="top"/>
    </xf>
    <xf numFmtId="164" fontId="13" fillId="4" borderId="11" xfId="0" applyNumberFormat="1" applyFont="1" applyFill="1" applyBorder="1" applyAlignment="1">
      <alignment horizontal="right"/>
    </xf>
    <xf numFmtId="164" fontId="13" fillId="4" borderId="12" xfId="0" applyNumberFormat="1" applyFont="1" applyFill="1" applyBorder="1" applyAlignment="1">
      <alignment horizontal="right" vertical="top"/>
    </xf>
    <xf numFmtId="164" fontId="13" fillId="5" borderId="14" xfId="0" applyNumberFormat="1" applyFont="1" applyFill="1" applyBorder="1" applyAlignment="1">
      <alignment horizontal="right" vertical="top"/>
    </xf>
    <xf numFmtId="164" fontId="13" fillId="5" borderId="17" xfId="0" applyNumberFormat="1" applyFont="1" applyFill="1" applyBorder="1" applyAlignment="1">
      <alignment horizontal="right" vertical="top"/>
    </xf>
    <xf numFmtId="164" fontId="13" fillId="5" borderId="15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center"/>
    </xf>
    <xf numFmtId="0" fontId="13" fillId="0" borderId="26" xfId="0" applyFont="1" applyBorder="1" applyAlignment="1">
      <alignment horizontal="left"/>
    </xf>
    <xf numFmtId="164" fontId="13" fillId="4" borderId="26" xfId="0" applyNumberFormat="1" applyFont="1" applyFill="1" applyBorder="1" applyAlignment="1">
      <alignment horizontal="right"/>
    </xf>
    <xf numFmtId="164" fontId="13" fillId="0" borderId="0" xfId="0" applyNumberFormat="1" applyFont="1" applyBorder="1" applyAlignment="1">
      <alignment horizontal="center"/>
    </xf>
    <xf numFmtId="164" fontId="13" fillId="4" borderId="29" xfId="0" applyNumberFormat="1" applyFont="1" applyFill="1" applyBorder="1" applyAlignment="1">
      <alignment horizontal="right" vertical="top"/>
    </xf>
    <xf numFmtId="1" fontId="13" fillId="0" borderId="20" xfId="0" applyNumberFormat="1" applyFont="1" applyBorder="1" applyAlignment="1">
      <alignment horizontal="center" vertical="top"/>
    </xf>
    <xf numFmtId="164" fontId="13" fillId="5" borderId="20" xfId="0" applyNumberFormat="1" applyFont="1" applyFill="1" applyBorder="1" applyAlignment="1">
      <alignment horizontal="right" vertical="top"/>
    </xf>
    <xf numFmtId="164" fontId="13" fillId="6" borderId="14" xfId="0" applyNumberFormat="1" applyFont="1" applyFill="1" applyBorder="1" applyAlignment="1">
      <alignment horizontal="right" vertical="top"/>
    </xf>
    <xf numFmtId="0" fontId="13" fillId="0" borderId="24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 vertical="top"/>
    </xf>
    <xf numFmtId="164" fontId="13" fillId="5" borderId="22" xfId="0" applyNumberFormat="1" applyFont="1" applyFill="1" applyBorder="1" applyAlignment="1">
      <alignment horizontal="right" vertical="top"/>
    </xf>
    <xf numFmtId="164" fontId="13" fillId="5" borderId="44" xfId="0" applyNumberFormat="1" applyFont="1" applyFill="1" applyBorder="1" applyAlignment="1">
      <alignment horizontal="right" vertical="top"/>
    </xf>
    <xf numFmtId="164" fontId="13" fillId="5" borderId="45" xfId="0" applyNumberFormat="1" applyFont="1" applyFill="1" applyBorder="1" applyAlignment="1">
      <alignment horizontal="right" vertical="top"/>
    </xf>
    <xf numFmtId="0" fontId="13" fillId="0" borderId="0" xfId="0" applyNumberFormat="1" applyFont="1" applyAlignment="1">
      <alignment horizontal="left" wrapText="1"/>
    </xf>
    <xf numFmtId="4" fontId="13" fillId="0" borderId="0" xfId="0" applyNumberFormat="1" applyFont="1" applyBorder="1"/>
    <xf numFmtId="0" fontId="20" fillId="0" borderId="0" xfId="0" applyNumberFormat="1" applyFont="1" applyAlignment="1">
      <alignment horizontal="left" wrapText="1"/>
    </xf>
    <xf numFmtId="0" fontId="21" fillId="0" borderId="24" xfId="0" applyNumberFormat="1" applyFont="1" applyBorder="1" applyAlignment="1">
      <alignment horizontal="center" vertical="top"/>
    </xf>
    <xf numFmtId="4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3" fillId="0" borderId="14" xfId="0" applyFont="1" applyBorder="1" applyAlignment="1">
      <alignment horizontal="center"/>
    </xf>
    <xf numFmtId="0" fontId="19" fillId="0" borderId="17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3" fillId="0" borderId="17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2" fontId="19" fillId="0" borderId="14" xfId="0" applyNumberFormat="1" applyFont="1" applyBorder="1" applyAlignment="1">
      <alignment horizontal="right"/>
    </xf>
    <xf numFmtId="2" fontId="13" fillId="0" borderId="14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2" fontId="13" fillId="0" borderId="0" xfId="0" applyNumberFormat="1" applyFont="1"/>
    <xf numFmtId="2" fontId="13" fillId="0" borderId="14" xfId="0" applyNumberFormat="1" applyFont="1" applyFill="1" applyBorder="1" applyAlignment="1">
      <alignment horizontal="right"/>
    </xf>
    <xf numFmtId="2" fontId="19" fillId="0" borderId="14" xfId="0" applyNumberFormat="1" applyFont="1" applyFill="1" applyBorder="1" applyAlignment="1">
      <alignment horizontal="right"/>
    </xf>
    <xf numFmtId="0" fontId="1" fillId="0" borderId="14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0" fontId="19" fillId="0" borderId="17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 indent="15"/>
    </xf>
    <xf numFmtId="0" fontId="18" fillId="0" borderId="0" xfId="0" applyFont="1" applyFill="1"/>
    <xf numFmtId="4" fontId="18" fillId="0" borderId="0" xfId="0" applyNumberFormat="1" applyFont="1" applyFill="1"/>
    <xf numFmtId="4" fontId="18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justify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 wrapText="1"/>
    </xf>
    <xf numFmtId="4" fontId="1" fillId="0" borderId="0" xfId="0" applyNumberFormat="1" applyFont="1" applyFill="1" applyAlignment="1">
      <alignment horizontal="center"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top" wrapText="1"/>
    </xf>
    <xf numFmtId="4" fontId="18" fillId="0" borderId="14" xfId="0" applyNumberFormat="1" applyFont="1" applyFill="1" applyBorder="1"/>
    <xf numFmtId="4" fontId="18" fillId="0" borderId="14" xfId="0" applyNumberFormat="1" applyFont="1" applyFill="1" applyBorder="1" applyAlignment="1">
      <alignment horizontal="center"/>
    </xf>
    <xf numFmtId="4" fontId="18" fillId="0" borderId="14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49" fontId="19" fillId="0" borderId="14" xfId="0" applyNumberFormat="1" applyFont="1" applyFill="1" applyBorder="1" applyAlignment="1">
      <alignment horizontal="center" vertical="center"/>
    </xf>
    <xf numFmtId="0" fontId="19" fillId="0" borderId="14" xfId="0" applyNumberFormat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0" fontId="13" fillId="0" borderId="14" xfId="0" applyFont="1" applyBorder="1" applyAlignment="1">
      <alignment horizontal="center"/>
    </xf>
    <xf numFmtId="0" fontId="19" fillId="0" borderId="17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49" fontId="19" fillId="0" borderId="14" xfId="0" applyNumberFormat="1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" fillId="0" borderId="3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right" vertical="top" wrapText="1"/>
    </xf>
    <xf numFmtId="0" fontId="1" fillId="0" borderId="19" xfId="0" applyFont="1" applyFill="1" applyBorder="1" applyAlignment="1">
      <alignment horizontal="right" vertical="top" wrapText="1"/>
    </xf>
    <xf numFmtId="0" fontId="1" fillId="0" borderId="20" xfId="0" applyFont="1" applyFill="1" applyBorder="1" applyAlignment="1">
      <alignment horizontal="right" vertical="top" wrapText="1"/>
    </xf>
    <xf numFmtId="0" fontId="22" fillId="0" borderId="0" xfId="0" applyFont="1" applyFill="1" applyAlignment="1">
      <alignment horizontal="left" vertical="top" wrapText="1"/>
    </xf>
    <xf numFmtId="0" fontId="1" fillId="0" borderId="18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8" fillId="0" borderId="19" xfId="0" applyFont="1" applyFill="1" applyBorder="1" applyAlignment="1">
      <alignment horizontal="right" vertical="top" wrapText="1"/>
    </xf>
    <xf numFmtId="0" fontId="18" fillId="0" borderId="20" xfId="0" applyFont="1" applyFill="1" applyBorder="1" applyAlignment="1">
      <alignment horizontal="right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8" fillId="0" borderId="0" xfId="0" applyFont="1" applyFill="1" applyAlignment="1">
      <alignment vertical="top" wrapText="1"/>
    </xf>
    <xf numFmtId="4" fontId="1" fillId="0" borderId="24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3" xfId="0" applyFont="1" applyFill="1" applyBorder="1" applyAlignment="1">
      <alignment vertical="top"/>
    </xf>
    <xf numFmtId="0" fontId="1" fillId="0" borderId="14" xfId="0" applyFont="1" applyFill="1" applyBorder="1" applyAlignment="1">
      <alignment vertical="top"/>
    </xf>
    <xf numFmtId="0" fontId="1" fillId="0" borderId="14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8" fillId="0" borderId="14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" fontId="1" fillId="0" borderId="30" xfId="0" applyNumberFormat="1" applyFont="1" applyFill="1" applyBorder="1" applyAlignment="1">
      <alignment horizontal="center" vertical="top" wrapText="1"/>
    </xf>
    <xf numFmtId="4" fontId="1" fillId="0" borderId="31" xfId="0" applyNumberFormat="1" applyFont="1" applyFill="1" applyBorder="1" applyAlignment="1">
      <alignment horizontal="center" vertical="top" wrapText="1"/>
    </xf>
    <xf numFmtId="4" fontId="1" fillId="0" borderId="11" xfId="0" applyNumberFormat="1" applyFont="1" applyFill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19" xfId="0" applyNumberFormat="1" applyFont="1" applyFill="1" applyBorder="1" applyAlignment="1">
      <alignment horizontal="center" vertical="top" wrapText="1"/>
    </xf>
    <xf numFmtId="4" fontId="1" fillId="0" borderId="20" xfId="0" applyNumberFormat="1" applyFont="1" applyFill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/>
    </xf>
    <xf numFmtId="4" fontId="1" fillId="0" borderId="19" xfId="0" applyNumberFormat="1" applyFont="1" applyFill="1" applyBorder="1" applyAlignment="1">
      <alignment horizontal="center" vertical="top"/>
    </xf>
    <xf numFmtId="4" fontId="1" fillId="0" borderId="20" xfId="0" applyNumberFormat="1" applyFont="1" applyFill="1" applyBorder="1" applyAlignment="1">
      <alignment horizontal="center" vertical="top"/>
    </xf>
    <xf numFmtId="4" fontId="1" fillId="0" borderId="38" xfId="0" applyNumberFormat="1" applyFont="1" applyFill="1" applyBorder="1" applyAlignment="1">
      <alignment horizontal="center" vertical="top" wrapText="1"/>
    </xf>
    <xf numFmtId="4" fontId="1" fillId="0" borderId="39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4" fontId="1" fillId="0" borderId="8" xfId="0" applyNumberFormat="1" applyFont="1" applyFill="1" applyBorder="1" applyAlignment="1">
      <alignment horizontal="center" vertical="top" wrapText="1"/>
    </xf>
    <xf numFmtId="4" fontId="1" fillId="0" borderId="9" xfId="0" applyNumberFormat="1" applyFont="1" applyFill="1" applyBorder="1" applyAlignment="1">
      <alignment horizontal="center" vertical="top" wrapText="1"/>
    </xf>
    <xf numFmtId="4" fontId="1" fillId="0" borderId="3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Alignment="1">
      <alignment horizontal="center" vertical="top" wrapText="1"/>
    </xf>
    <xf numFmtId="4" fontId="24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4" fontId="1" fillId="0" borderId="0" xfId="0" applyNumberFormat="1" applyFont="1" applyFill="1" applyAlignment="1">
      <alignment vertical="top" wrapText="1"/>
    </xf>
    <xf numFmtId="4" fontId="18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 vertical="top"/>
    </xf>
    <xf numFmtId="0" fontId="13" fillId="0" borderId="0" xfId="0" applyNumberFormat="1" applyFont="1" applyFill="1" applyAlignment="1">
      <alignment horizontal="left" wrapText="1"/>
    </xf>
    <xf numFmtId="164" fontId="13" fillId="4" borderId="51" xfId="0" applyNumberFormat="1" applyFont="1" applyFill="1" applyBorder="1" applyAlignment="1">
      <alignment horizontal="right"/>
    </xf>
    <xf numFmtId="164" fontId="13" fillId="4" borderId="12" xfId="0" applyNumberFormat="1" applyFont="1" applyFill="1" applyBorder="1" applyAlignment="1">
      <alignment horizontal="right"/>
    </xf>
    <xf numFmtId="0" fontId="13" fillId="0" borderId="10" xfId="0" applyNumberFormat="1" applyFont="1" applyBorder="1" applyAlignment="1">
      <alignment horizontal="left" vertical="top" wrapText="1" indent="2"/>
    </xf>
    <xf numFmtId="0" fontId="13" fillId="0" borderId="29" xfId="0" applyNumberFormat="1" applyFont="1" applyBorder="1" applyAlignment="1">
      <alignment horizontal="left" vertical="top" wrapText="1" indent="2"/>
    </xf>
    <xf numFmtId="0" fontId="13" fillId="0" borderId="21" xfId="0" applyNumberFormat="1" applyFont="1" applyBorder="1" applyAlignment="1">
      <alignment horizontal="left" vertical="top" wrapText="1" indent="2"/>
    </xf>
    <xf numFmtId="0" fontId="13" fillId="0" borderId="44" xfId="0" applyNumberFormat="1" applyFont="1" applyBorder="1" applyAlignment="1">
      <alignment horizontal="left" vertical="top" wrapText="1" indent="2"/>
    </xf>
    <xf numFmtId="164" fontId="13" fillId="5" borderId="44" xfId="0" applyNumberFormat="1" applyFont="1" applyFill="1" applyBorder="1" applyAlignment="1">
      <alignment horizontal="right" vertical="top"/>
    </xf>
    <xf numFmtId="0" fontId="13" fillId="0" borderId="1" xfId="0" applyFont="1" applyBorder="1" applyAlignment="1">
      <alignment horizontal="center"/>
    </xf>
    <xf numFmtId="0" fontId="7" fillId="0" borderId="48" xfId="0" applyNumberFormat="1" applyFont="1" applyBorder="1" applyAlignment="1">
      <alignment horizontal="left" vertical="top" wrapText="1" indent="1"/>
    </xf>
    <xf numFmtId="0" fontId="7" fillId="0" borderId="24" xfId="0" applyNumberFormat="1" applyFont="1" applyBorder="1" applyAlignment="1">
      <alignment horizontal="left" vertical="top" wrapText="1" indent="1"/>
    </xf>
    <xf numFmtId="0" fontId="7" fillId="0" borderId="26" xfId="0" applyNumberFormat="1" applyFont="1" applyBorder="1" applyAlignment="1">
      <alignment horizontal="left" vertical="top" wrapText="1" indent="1"/>
    </xf>
    <xf numFmtId="164" fontId="2" fillId="2" borderId="17" xfId="0" applyNumberFormat="1" applyFont="1" applyFill="1" applyBorder="1" applyAlignment="1">
      <alignment horizontal="right" vertical="top"/>
    </xf>
    <xf numFmtId="164" fontId="2" fillId="2" borderId="20" xfId="0" applyNumberFormat="1" applyFont="1" applyFill="1" applyBorder="1" applyAlignment="1">
      <alignment horizontal="right" vertical="top"/>
    </xf>
    <xf numFmtId="164" fontId="2" fillId="2" borderId="28" xfId="0" applyNumberFormat="1" applyFont="1" applyFill="1" applyBorder="1" applyAlignment="1">
      <alignment horizontal="right" vertical="top"/>
    </xf>
    <xf numFmtId="164" fontId="6" fillId="3" borderId="17" xfId="0" applyNumberFormat="1" applyFont="1" applyFill="1" applyBorder="1" applyAlignment="1">
      <alignment horizontal="right" vertical="top"/>
    </xf>
    <xf numFmtId="164" fontId="6" fillId="3" borderId="20" xfId="0" applyNumberFormat="1" applyFont="1" applyFill="1" applyBorder="1" applyAlignment="1">
      <alignment horizontal="right" vertical="top"/>
    </xf>
    <xf numFmtId="0" fontId="13" fillId="0" borderId="49" xfId="0" applyNumberFormat="1" applyFont="1" applyBorder="1" applyAlignment="1">
      <alignment horizontal="left" vertical="top" wrapText="1" indent="2"/>
    </xf>
    <xf numFmtId="0" fontId="13" fillId="0" borderId="28" xfId="0" applyNumberFormat="1" applyFont="1" applyBorder="1" applyAlignment="1">
      <alignment horizontal="left" vertical="top" wrapText="1" indent="2"/>
    </xf>
    <xf numFmtId="164" fontId="13" fillId="4" borderId="30" xfId="0" applyNumberFormat="1" applyFont="1" applyFill="1" applyBorder="1" applyAlignment="1">
      <alignment horizontal="right"/>
    </xf>
    <xf numFmtId="164" fontId="13" fillId="4" borderId="11" xfId="0" applyNumberFormat="1" applyFont="1" applyFill="1" applyBorder="1" applyAlignment="1">
      <alignment horizontal="right"/>
    </xf>
    <xf numFmtId="164" fontId="13" fillId="4" borderId="25" xfId="0" applyNumberFormat="1" applyFont="1" applyFill="1" applyBorder="1" applyAlignment="1">
      <alignment horizontal="right"/>
    </xf>
    <xf numFmtId="164" fontId="13" fillId="4" borderId="16" xfId="0" applyNumberFormat="1" applyFont="1" applyFill="1" applyBorder="1" applyAlignment="1">
      <alignment horizontal="right"/>
    </xf>
    <xf numFmtId="164" fontId="13" fillId="4" borderId="26" xfId="0" applyNumberFormat="1" applyFont="1" applyFill="1" applyBorder="1" applyAlignment="1">
      <alignment horizontal="right"/>
    </xf>
    <xf numFmtId="164" fontId="13" fillId="4" borderId="29" xfId="0" applyNumberFormat="1" applyFont="1" applyFill="1" applyBorder="1" applyAlignment="1">
      <alignment horizontal="right"/>
    </xf>
    <xf numFmtId="0" fontId="13" fillId="0" borderId="13" xfId="0" applyNumberFormat="1" applyFont="1" applyBorder="1" applyAlignment="1">
      <alignment horizontal="left" vertical="top" wrapText="1" indent="2"/>
    </xf>
    <xf numFmtId="0" fontId="13" fillId="0" borderId="20" xfId="0" applyNumberFormat="1" applyFont="1" applyBorder="1" applyAlignment="1">
      <alignment horizontal="left" vertical="top" wrapText="1" indent="2"/>
    </xf>
    <xf numFmtId="164" fontId="13" fillId="5" borderId="20" xfId="0" applyNumberFormat="1" applyFont="1" applyFill="1" applyBorder="1" applyAlignment="1">
      <alignment horizontal="right" vertical="top"/>
    </xf>
    <xf numFmtId="0" fontId="7" fillId="0" borderId="18" xfId="0" applyNumberFormat="1" applyFont="1" applyBorder="1" applyAlignment="1">
      <alignment horizontal="left" vertical="top" wrapText="1"/>
    </xf>
    <xf numFmtId="0" fontId="7" fillId="0" borderId="19" xfId="0" applyNumberFormat="1" applyFont="1" applyBorder="1" applyAlignment="1">
      <alignment horizontal="left" vertical="top" wrapText="1"/>
    </xf>
    <xf numFmtId="0" fontId="7" fillId="0" borderId="20" xfId="0" applyNumberFormat="1" applyFont="1" applyBorder="1" applyAlignment="1">
      <alignment horizontal="left" vertical="top" wrapText="1"/>
    </xf>
    <xf numFmtId="164" fontId="6" fillId="6" borderId="20" xfId="0" applyNumberFormat="1" applyFont="1" applyFill="1" applyBorder="1" applyAlignment="1">
      <alignment horizontal="right" vertical="top"/>
    </xf>
    <xf numFmtId="0" fontId="14" fillId="0" borderId="18" xfId="0" applyNumberFormat="1" applyFont="1" applyBorder="1" applyAlignment="1">
      <alignment horizontal="left" vertical="top" wrapText="1"/>
    </xf>
    <xf numFmtId="0" fontId="13" fillId="0" borderId="19" xfId="0" applyNumberFormat="1" applyFont="1" applyBorder="1" applyAlignment="1">
      <alignment horizontal="left" vertical="top" wrapText="1"/>
    </xf>
    <xf numFmtId="0" fontId="13" fillId="0" borderId="20" xfId="0" applyNumberFormat="1" applyFont="1" applyBorder="1" applyAlignment="1">
      <alignment horizontal="left" vertical="top" wrapText="1"/>
    </xf>
    <xf numFmtId="164" fontId="13" fillId="5" borderId="17" xfId="0" applyNumberFormat="1" applyFont="1" applyFill="1" applyBorder="1" applyAlignment="1">
      <alignment horizontal="right" vertical="top"/>
    </xf>
    <xf numFmtId="164" fontId="13" fillId="4" borderId="29" xfId="0" applyNumberFormat="1" applyFont="1" applyFill="1" applyBorder="1" applyAlignment="1">
      <alignment horizontal="right" vertical="top"/>
    </xf>
    <xf numFmtId="164" fontId="13" fillId="5" borderId="14" xfId="0" applyNumberFormat="1" applyFont="1" applyFill="1" applyBorder="1" applyAlignment="1">
      <alignment horizontal="right" vertical="top"/>
    </xf>
    <xf numFmtId="0" fontId="7" fillId="0" borderId="49" xfId="0" applyNumberFormat="1" applyFont="1" applyBorder="1" applyAlignment="1">
      <alignment horizontal="left" vertical="top" wrapText="1" indent="1"/>
    </xf>
    <xf numFmtId="0" fontId="7" fillId="0" borderId="28" xfId="0" applyNumberFormat="1" applyFont="1" applyBorder="1" applyAlignment="1">
      <alignment horizontal="left" vertical="top" wrapText="1" indent="1"/>
    </xf>
    <xf numFmtId="164" fontId="2" fillId="2" borderId="14" xfId="0" applyNumberFormat="1" applyFont="1" applyFill="1" applyBorder="1" applyAlignment="1">
      <alignment horizontal="right" vertical="top"/>
    </xf>
    <xf numFmtId="0" fontId="13" fillId="0" borderId="48" xfId="0" applyNumberFormat="1" applyFont="1" applyBorder="1" applyAlignment="1">
      <alignment horizontal="left" vertical="top" wrapText="1" indent="1"/>
    </xf>
    <xf numFmtId="0" fontId="13" fillId="0" borderId="24" xfId="0" applyNumberFormat="1" applyFont="1" applyBorder="1" applyAlignment="1">
      <alignment horizontal="left" vertical="top" wrapText="1" indent="1"/>
    </xf>
    <xf numFmtId="0" fontId="13" fillId="0" borderId="26" xfId="0" applyNumberFormat="1" applyFont="1" applyBorder="1" applyAlignment="1">
      <alignment horizontal="left" vertical="top" wrapText="1" indent="1"/>
    </xf>
    <xf numFmtId="164" fontId="13" fillId="0" borderId="17" xfId="0" applyNumberFormat="1" applyFont="1" applyBorder="1" applyAlignment="1">
      <alignment horizontal="right"/>
    </xf>
    <xf numFmtId="164" fontId="13" fillId="0" borderId="20" xfId="0" applyNumberFormat="1" applyFont="1" applyBorder="1" applyAlignment="1">
      <alignment horizontal="right"/>
    </xf>
    <xf numFmtId="164" fontId="13" fillId="0" borderId="25" xfId="0" applyNumberFormat="1" applyFont="1" applyBorder="1" applyAlignment="1">
      <alignment horizontal="right"/>
    </xf>
    <xf numFmtId="164" fontId="13" fillId="0" borderId="26" xfId="0" applyNumberFormat="1" applyFont="1" applyBorder="1" applyAlignment="1">
      <alignment horizontal="right"/>
    </xf>
    <xf numFmtId="1" fontId="13" fillId="0" borderId="36" xfId="0" applyNumberFormat="1" applyFont="1" applyBorder="1" applyAlignment="1">
      <alignment horizontal="center" vertical="top" wrapText="1"/>
    </xf>
    <xf numFmtId="1" fontId="13" fillId="0" borderId="6" xfId="0" applyNumberFormat="1" applyFont="1" applyBorder="1" applyAlignment="1">
      <alignment horizontal="center" vertical="top" wrapText="1"/>
    </xf>
    <xf numFmtId="1" fontId="13" fillId="0" borderId="22" xfId="0" applyNumberFormat="1" applyFont="1" applyBorder="1" applyAlignment="1">
      <alignment horizontal="right" vertical="top"/>
    </xf>
    <xf numFmtId="0" fontId="20" fillId="0" borderId="35" xfId="0" applyNumberFormat="1" applyFont="1" applyBorder="1" applyAlignment="1">
      <alignment horizontal="left" vertical="top" wrapText="1"/>
    </xf>
    <xf numFmtId="0" fontId="20" fillId="0" borderId="0" xfId="0" applyNumberFormat="1" applyFont="1" applyBorder="1" applyAlignment="1">
      <alignment horizontal="left" vertical="top" wrapText="1"/>
    </xf>
    <xf numFmtId="0" fontId="20" fillId="0" borderId="28" xfId="0" applyNumberFormat="1" applyFont="1" applyBorder="1" applyAlignment="1">
      <alignment horizontal="left" vertical="top" wrapText="1"/>
    </xf>
    <xf numFmtId="0" fontId="20" fillId="0" borderId="47" xfId="0" applyNumberFormat="1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0" borderId="29" xfId="0" applyNumberFormat="1" applyFont="1" applyBorder="1" applyAlignment="1">
      <alignment horizontal="left" vertical="top" wrapText="1"/>
    </xf>
    <xf numFmtId="0" fontId="13" fillId="0" borderId="31" xfId="0" applyNumberFormat="1" applyFont="1" applyBorder="1" applyAlignment="1">
      <alignment horizontal="center" vertical="top"/>
    </xf>
    <xf numFmtId="0" fontId="13" fillId="0" borderId="11" xfId="0" applyNumberFormat="1" applyFont="1" applyBorder="1" applyAlignment="1">
      <alignment horizontal="center" vertical="top"/>
    </xf>
    <xf numFmtId="164" fontId="5" fillId="2" borderId="11" xfId="0" applyNumberFormat="1" applyFont="1" applyFill="1" applyBorder="1" applyAlignment="1">
      <alignment horizontal="right" vertical="top"/>
    </xf>
    <xf numFmtId="164" fontId="2" fillId="2" borderId="29" xfId="0" applyNumberFormat="1" applyFont="1" applyFill="1" applyBorder="1" applyAlignment="1">
      <alignment horizontal="right" vertical="top"/>
    </xf>
    <xf numFmtId="1" fontId="13" fillId="0" borderId="17" xfId="0" applyNumberFormat="1" applyFont="1" applyBorder="1" applyAlignment="1">
      <alignment horizontal="right" vertical="top"/>
    </xf>
    <xf numFmtId="1" fontId="13" fillId="0" borderId="2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13" fillId="0" borderId="40" xfId="0" applyNumberFormat="1" applyFont="1" applyBorder="1" applyAlignment="1">
      <alignment horizontal="center" vertical="center" wrapText="1"/>
    </xf>
    <xf numFmtId="0" fontId="13" fillId="0" borderId="41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42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42" xfId="0" applyNumberFormat="1" applyFont="1" applyBorder="1" applyAlignment="1">
      <alignment horizontal="right" vertical="center" wrapText="1"/>
    </xf>
    <xf numFmtId="0" fontId="13" fillId="0" borderId="14" xfId="0" applyNumberFormat="1" applyFont="1" applyBorder="1" applyAlignment="1">
      <alignment horizontal="right" vertical="center" wrapText="1"/>
    </xf>
    <xf numFmtId="0" fontId="13" fillId="0" borderId="43" xfId="0" applyNumberFormat="1" applyFont="1" applyBorder="1" applyAlignment="1">
      <alignment horizontal="right" vertical="center" wrapText="1"/>
    </xf>
    <xf numFmtId="0" fontId="13" fillId="0" borderId="15" xfId="0" applyNumberFormat="1" applyFont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top"/>
    </xf>
    <xf numFmtId="0" fontId="13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" fontId="13" fillId="0" borderId="14" xfId="0" applyNumberFormat="1" applyFont="1" applyBorder="1" applyAlignment="1">
      <alignment horizontal="center"/>
    </xf>
    <xf numFmtId="0" fontId="13" fillId="0" borderId="0" xfId="0" applyFont="1" applyAlignment="1">
      <alignment horizontal="right"/>
    </xf>
    <xf numFmtId="0" fontId="13" fillId="0" borderId="28" xfId="0" applyFont="1" applyBorder="1" applyAlignment="1">
      <alignment horizontal="right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6" fillId="0" borderId="1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4" fontId="12" fillId="0" borderId="0" xfId="0" applyNumberFormat="1" applyFont="1" applyFill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17" xfId="0" applyFont="1" applyBorder="1" applyAlignment="1">
      <alignment horizontal="left" wrapText="1"/>
    </xf>
    <xf numFmtId="0" fontId="19" fillId="0" borderId="20" xfId="0" applyFont="1" applyBorder="1" applyAlignment="1">
      <alignment horizontal="left" wrapText="1"/>
    </xf>
    <xf numFmtId="0" fontId="13" fillId="0" borderId="17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3" fillId="0" borderId="32" xfId="0" applyFont="1" applyBorder="1" applyAlignment="1">
      <alignment horizontal="center" vertical="top" wrapText="1"/>
    </xf>
    <xf numFmtId="0" fontId="13" fillId="0" borderId="33" xfId="0" applyFont="1" applyBorder="1" applyAlignment="1">
      <alignment horizontal="center" vertical="top" wrapText="1"/>
    </xf>
    <xf numFmtId="0" fontId="13" fillId="0" borderId="34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center"/>
    </xf>
    <xf numFmtId="0" fontId="13" fillId="0" borderId="0" xfId="0" applyFont="1" applyAlignment="1">
      <alignment horizontal="left" vertical="top" wrapText="1"/>
    </xf>
    <xf numFmtId="49" fontId="13" fillId="0" borderId="14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2" fontId="13" fillId="0" borderId="14" xfId="0" applyNumberFormat="1" applyFont="1" applyBorder="1" applyAlignment="1">
      <alignment horizontal="center" vertical="center"/>
    </xf>
    <xf numFmtId="0" fontId="14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4" fontId="14" fillId="0" borderId="1" xfId="0" applyNumberFormat="1" applyFont="1" applyFill="1" applyBorder="1" applyAlignment="1">
      <alignment horizontal="center" vertical="top" wrapText="1"/>
    </xf>
    <xf numFmtId="4" fontId="14" fillId="0" borderId="0" xfId="0" applyNumberFormat="1" applyFont="1" applyFill="1" applyBorder="1" applyAlignment="1">
      <alignment horizontal="center" vertical="top" wrapText="1"/>
    </xf>
    <xf numFmtId="4" fontId="14" fillId="0" borderId="24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3"/>
  <sheetViews>
    <sheetView view="pageBreakPreview" topLeftCell="A183" zoomScale="87" zoomScaleNormal="100" zoomScaleSheetLayoutView="87" workbookViewId="0">
      <selection activeCell="I266" sqref="I266"/>
    </sheetView>
  </sheetViews>
  <sheetFormatPr defaultRowHeight="12.75" x14ac:dyDescent="0.2"/>
  <cols>
    <col min="1" max="2" width="9.140625" style="148"/>
    <col min="3" max="3" width="17.42578125" style="148" customWidth="1"/>
    <col min="4" max="4" width="6.5703125" style="148" customWidth="1"/>
    <col min="5" max="5" width="13.85546875" style="149" customWidth="1"/>
    <col min="6" max="6" width="21.7109375" style="149" customWidth="1"/>
    <col min="7" max="7" width="18" style="149" customWidth="1"/>
    <col min="8" max="8" width="17.140625" style="149" customWidth="1"/>
    <col min="9" max="9" width="15.7109375" style="149" customWidth="1"/>
    <col min="10" max="10" width="13" style="149" customWidth="1"/>
    <col min="11" max="11" width="14.85546875" style="150" customWidth="1"/>
    <col min="12" max="12" width="9.85546875" style="149" customWidth="1"/>
    <col min="13" max="258" width="9.140625" style="148"/>
    <col min="259" max="259" width="17.42578125" style="148" customWidth="1"/>
    <col min="260" max="260" width="7" style="148" customWidth="1"/>
    <col min="261" max="261" width="13.85546875" style="148" customWidth="1"/>
    <col min="262" max="262" width="14.42578125" style="148" customWidth="1"/>
    <col min="263" max="263" width="18" style="148" customWidth="1"/>
    <col min="264" max="264" width="12.85546875" style="148" customWidth="1"/>
    <col min="265" max="265" width="15.7109375" style="148" customWidth="1"/>
    <col min="266" max="266" width="13" style="148" customWidth="1"/>
    <col min="267" max="267" width="9.140625" style="148"/>
    <col min="268" max="268" width="9.85546875" style="148" customWidth="1"/>
    <col min="269" max="514" width="9.140625" style="148"/>
    <col min="515" max="515" width="17.42578125" style="148" customWidth="1"/>
    <col min="516" max="516" width="7" style="148" customWidth="1"/>
    <col min="517" max="517" width="13.85546875" style="148" customWidth="1"/>
    <col min="518" max="518" width="14.42578125" style="148" customWidth="1"/>
    <col min="519" max="519" width="18" style="148" customWidth="1"/>
    <col min="520" max="520" width="12.85546875" style="148" customWidth="1"/>
    <col min="521" max="521" width="15.7109375" style="148" customWidth="1"/>
    <col min="522" max="522" width="13" style="148" customWidth="1"/>
    <col min="523" max="523" width="9.140625" style="148"/>
    <col min="524" max="524" width="9.85546875" style="148" customWidth="1"/>
    <col min="525" max="770" width="9.140625" style="148"/>
    <col min="771" max="771" width="17.42578125" style="148" customWidth="1"/>
    <col min="772" max="772" width="7" style="148" customWidth="1"/>
    <col min="773" max="773" width="13.85546875" style="148" customWidth="1"/>
    <col min="774" max="774" width="14.42578125" style="148" customWidth="1"/>
    <col min="775" max="775" width="18" style="148" customWidth="1"/>
    <col min="776" max="776" width="12.85546875" style="148" customWidth="1"/>
    <col min="777" max="777" width="15.7109375" style="148" customWidth="1"/>
    <col min="778" max="778" width="13" style="148" customWidth="1"/>
    <col min="779" max="779" width="9.140625" style="148"/>
    <col min="780" max="780" width="9.85546875" style="148" customWidth="1"/>
    <col min="781" max="1026" width="9.140625" style="148"/>
    <col min="1027" max="1027" width="17.42578125" style="148" customWidth="1"/>
    <col min="1028" max="1028" width="7" style="148" customWidth="1"/>
    <col min="1029" max="1029" width="13.85546875" style="148" customWidth="1"/>
    <col min="1030" max="1030" width="14.42578125" style="148" customWidth="1"/>
    <col min="1031" max="1031" width="18" style="148" customWidth="1"/>
    <col min="1032" max="1032" width="12.85546875" style="148" customWidth="1"/>
    <col min="1033" max="1033" width="15.7109375" style="148" customWidth="1"/>
    <col min="1034" max="1034" width="13" style="148" customWidth="1"/>
    <col min="1035" max="1035" width="9.140625" style="148"/>
    <col min="1036" max="1036" width="9.85546875" style="148" customWidth="1"/>
    <col min="1037" max="1282" width="9.140625" style="148"/>
    <col min="1283" max="1283" width="17.42578125" style="148" customWidth="1"/>
    <col min="1284" max="1284" width="7" style="148" customWidth="1"/>
    <col min="1285" max="1285" width="13.85546875" style="148" customWidth="1"/>
    <col min="1286" max="1286" width="14.42578125" style="148" customWidth="1"/>
    <col min="1287" max="1287" width="18" style="148" customWidth="1"/>
    <col min="1288" max="1288" width="12.85546875" style="148" customWidth="1"/>
    <col min="1289" max="1289" width="15.7109375" style="148" customWidth="1"/>
    <col min="1290" max="1290" width="13" style="148" customWidth="1"/>
    <col min="1291" max="1291" width="9.140625" style="148"/>
    <col min="1292" max="1292" width="9.85546875" style="148" customWidth="1"/>
    <col min="1293" max="1538" width="9.140625" style="148"/>
    <col min="1539" max="1539" width="17.42578125" style="148" customWidth="1"/>
    <col min="1540" max="1540" width="7" style="148" customWidth="1"/>
    <col min="1541" max="1541" width="13.85546875" style="148" customWidth="1"/>
    <col min="1542" max="1542" width="14.42578125" style="148" customWidth="1"/>
    <col min="1543" max="1543" width="18" style="148" customWidth="1"/>
    <col min="1544" max="1544" width="12.85546875" style="148" customWidth="1"/>
    <col min="1545" max="1545" width="15.7109375" style="148" customWidth="1"/>
    <col min="1546" max="1546" width="13" style="148" customWidth="1"/>
    <col min="1547" max="1547" width="9.140625" style="148"/>
    <col min="1548" max="1548" width="9.85546875" style="148" customWidth="1"/>
    <col min="1549" max="1794" width="9.140625" style="148"/>
    <col min="1795" max="1795" width="17.42578125" style="148" customWidth="1"/>
    <col min="1796" max="1796" width="7" style="148" customWidth="1"/>
    <col min="1797" max="1797" width="13.85546875" style="148" customWidth="1"/>
    <col min="1798" max="1798" width="14.42578125" style="148" customWidth="1"/>
    <col min="1799" max="1799" width="18" style="148" customWidth="1"/>
    <col min="1800" max="1800" width="12.85546875" style="148" customWidth="1"/>
    <col min="1801" max="1801" width="15.7109375" style="148" customWidth="1"/>
    <col min="1802" max="1802" width="13" style="148" customWidth="1"/>
    <col min="1803" max="1803" width="9.140625" style="148"/>
    <col min="1804" max="1804" width="9.85546875" style="148" customWidth="1"/>
    <col min="1805" max="2050" width="9.140625" style="148"/>
    <col min="2051" max="2051" width="17.42578125" style="148" customWidth="1"/>
    <col min="2052" max="2052" width="7" style="148" customWidth="1"/>
    <col min="2053" max="2053" width="13.85546875" style="148" customWidth="1"/>
    <col min="2054" max="2054" width="14.42578125" style="148" customWidth="1"/>
    <col min="2055" max="2055" width="18" style="148" customWidth="1"/>
    <col min="2056" max="2056" width="12.85546875" style="148" customWidth="1"/>
    <col min="2057" max="2057" width="15.7109375" style="148" customWidth="1"/>
    <col min="2058" max="2058" width="13" style="148" customWidth="1"/>
    <col min="2059" max="2059" width="9.140625" style="148"/>
    <col min="2060" max="2060" width="9.85546875" style="148" customWidth="1"/>
    <col min="2061" max="2306" width="9.140625" style="148"/>
    <col min="2307" max="2307" width="17.42578125" style="148" customWidth="1"/>
    <col min="2308" max="2308" width="7" style="148" customWidth="1"/>
    <col min="2309" max="2309" width="13.85546875" style="148" customWidth="1"/>
    <col min="2310" max="2310" width="14.42578125" style="148" customWidth="1"/>
    <col min="2311" max="2311" width="18" style="148" customWidth="1"/>
    <col min="2312" max="2312" width="12.85546875" style="148" customWidth="1"/>
    <col min="2313" max="2313" width="15.7109375" style="148" customWidth="1"/>
    <col min="2314" max="2314" width="13" style="148" customWidth="1"/>
    <col min="2315" max="2315" width="9.140625" style="148"/>
    <col min="2316" max="2316" width="9.85546875" style="148" customWidth="1"/>
    <col min="2317" max="2562" width="9.140625" style="148"/>
    <col min="2563" max="2563" width="17.42578125" style="148" customWidth="1"/>
    <col min="2564" max="2564" width="7" style="148" customWidth="1"/>
    <col min="2565" max="2565" width="13.85546875" style="148" customWidth="1"/>
    <col min="2566" max="2566" width="14.42578125" style="148" customWidth="1"/>
    <col min="2567" max="2567" width="18" style="148" customWidth="1"/>
    <col min="2568" max="2568" width="12.85546875" style="148" customWidth="1"/>
    <col min="2569" max="2569" width="15.7109375" style="148" customWidth="1"/>
    <col min="2570" max="2570" width="13" style="148" customWidth="1"/>
    <col min="2571" max="2571" width="9.140625" style="148"/>
    <col min="2572" max="2572" width="9.85546875" style="148" customWidth="1"/>
    <col min="2573" max="2818" width="9.140625" style="148"/>
    <col min="2819" max="2819" width="17.42578125" style="148" customWidth="1"/>
    <col min="2820" max="2820" width="7" style="148" customWidth="1"/>
    <col min="2821" max="2821" width="13.85546875" style="148" customWidth="1"/>
    <col min="2822" max="2822" width="14.42578125" style="148" customWidth="1"/>
    <col min="2823" max="2823" width="18" style="148" customWidth="1"/>
    <col min="2824" max="2824" width="12.85546875" style="148" customWidth="1"/>
    <col min="2825" max="2825" width="15.7109375" style="148" customWidth="1"/>
    <col min="2826" max="2826" width="13" style="148" customWidth="1"/>
    <col min="2827" max="2827" width="9.140625" style="148"/>
    <col min="2828" max="2828" width="9.85546875" style="148" customWidth="1"/>
    <col min="2829" max="3074" width="9.140625" style="148"/>
    <col min="3075" max="3075" width="17.42578125" style="148" customWidth="1"/>
    <col min="3076" max="3076" width="7" style="148" customWidth="1"/>
    <col min="3077" max="3077" width="13.85546875" style="148" customWidth="1"/>
    <col min="3078" max="3078" width="14.42578125" style="148" customWidth="1"/>
    <col min="3079" max="3079" width="18" style="148" customWidth="1"/>
    <col min="3080" max="3080" width="12.85546875" style="148" customWidth="1"/>
    <col min="3081" max="3081" width="15.7109375" style="148" customWidth="1"/>
    <col min="3082" max="3082" width="13" style="148" customWidth="1"/>
    <col min="3083" max="3083" width="9.140625" style="148"/>
    <col min="3084" max="3084" width="9.85546875" style="148" customWidth="1"/>
    <col min="3085" max="3330" width="9.140625" style="148"/>
    <col min="3331" max="3331" width="17.42578125" style="148" customWidth="1"/>
    <col min="3332" max="3332" width="7" style="148" customWidth="1"/>
    <col min="3333" max="3333" width="13.85546875" style="148" customWidth="1"/>
    <col min="3334" max="3334" width="14.42578125" style="148" customWidth="1"/>
    <col min="3335" max="3335" width="18" style="148" customWidth="1"/>
    <col min="3336" max="3336" width="12.85546875" style="148" customWidth="1"/>
    <col min="3337" max="3337" width="15.7109375" style="148" customWidth="1"/>
    <col min="3338" max="3338" width="13" style="148" customWidth="1"/>
    <col min="3339" max="3339" width="9.140625" style="148"/>
    <col min="3340" max="3340" width="9.85546875" style="148" customWidth="1"/>
    <col min="3341" max="3586" width="9.140625" style="148"/>
    <col min="3587" max="3587" width="17.42578125" style="148" customWidth="1"/>
    <col min="3588" max="3588" width="7" style="148" customWidth="1"/>
    <col min="3589" max="3589" width="13.85546875" style="148" customWidth="1"/>
    <col min="3590" max="3590" width="14.42578125" style="148" customWidth="1"/>
    <col min="3591" max="3591" width="18" style="148" customWidth="1"/>
    <col min="3592" max="3592" width="12.85546875" style="148" customWidth="1"/>
    <col min="3593" max="3593" width="15.7109375" style="148" customWidth="1"/>
    <col min="3594" max="3594" width="13" style="148" customWidth="1"/>
    <col min="3595" max="3595" width="9.140625" style="148"/>
    <col min="3596" max="3596" width="9.85546875" style="148" customWidth="1"/>
    <col min="3597" max="3842" width="9.140625" style="148"/>
    <col min="3843" max="3843" width="17.42578125" style="148" customWidth="1"/>
    <col min="3844" max="3844" width="7" style="148" customWidth="1"/>
    <col min="3845" max="3845" width="13.85546875" style="148" customWidth="1"/>
    <col min="3846" max="3846" width="14.42578125" style="148" customWidth="1"/>
    <col min="3847" max="3847" width="18" style="148" customWidth="1"/>
    <col min="3848" max="3848" width="12.85546875" style="148" customWidth="1"/>
    <col min="3849" max="3849" width="15.7109375" style="148" customWidth="1"/>
    <col min="3850" max="3850" width="13" style="148" customWidth="1"/>
    <col min="3851" max="3851" width="9.140625" style="148"/>
    <col min="3852" max="3852" width="9.85546875" style="148" customWidth="1"/>
    <col min="3853" max="4098" width="9.140625" style="148"/>
    <col min="4099" max="4099" width="17.42578125" style="148" customWidth="1"/>
    <col min="4100" max="4100" width="7" style="148" customWidth="1"/>
    <col min="4101" max="4101" width="13.85546875" style="148" customWidth="1"/>
    <col min="4102" max="4102" width="14.42578125" style="148" customWidth="1"/>
    <col min="4103" max="4103" width="18" style="148" customWidth="1"/>
    <col min="4104" max="4104" width="12.85546875" style="148" customWidth="1"/>
    <col min="4105" max="4105" width="15.7109375" style="148" customWidth="1"/>
    <col min="4106" max="4106" width="13" style="148" customWidth="1"/>
    <col min="4107" max="4107" width="9.140625" style="148"/>
    <col min="4108" max="4108" width="9.85546875" style="148" customWidth="1"/>
    <col min="4109" max="4354" width="9.140625" style="148"/>
    <col min="4355" max="4355" width="17.42578125" style="148" customWidth="1"/>
    <col min="4356" max="4356" width="7" style="148" customWidth="1"/>
    <col min="4357" max="4357" width="13.85546875" style="148" customWidth="1"/>
    <col min="4358" max="4358" width="14.42578125" style="148" customWidth="1"/>
    <col min="4359" max="4359" width="18" style="148" customWidth="1"/>
    <col min="4360" max="4360" width="12.85546875" style="148" customWidth="1"/>
    <col min="4361" max="4361" width="15.7109375" style="148" customWidth="1"/>
    <col min="4362" max="4362" width="13" style="148" customWidth="1"/>
    <col min="4363" max="4363" width="9.140625" style="148"/>
    <col min="4364" max="4364" width="9.85546875" style="148" customWidth="1"/>
    <col min="4365" max="4610" width="9.140625" style="148"/>
    <col min="4611" max="4611" width="17.42578125" style="148" customWidth="1"/>
    <col min="4612" max="4612" width="7" style="148" customWidth="1"/>
    <col min="4613" max="4613" width="13.85546875" style="148" customWidth="1"/>
    <col min="4614" max="4614" width="14.42578125" style="148" customWidth="1"/>
    <col min="4615" max="4615" width="18" style="148" customWidth="1"/>
    <col min="4616" max="4616" width="12.85546875" style="148" customWidth="1"/>
    <col min="4617" max="4617" width="15.7109375" style="148" customWidth="1"/>
    <col min="4618" max="4618" width="13" style="148" customWidth="1"/>
    <col min="4619" max="4619" width="9.140625" style="148"/>
    <col min="4620" max="4620" width="9.85546875" style="148" customWidth="1"/>
    <col min="4621" max="4866" width="9.140625" style="148"/>
    <col min="4867" max="4867" width="17.42578125" style="148" customWidth="1"/>
    <col min="4868" max="4868" width="7" style="148" customWidth="1"/>
    <col min="4869" max="4869" width="13.85546875" style="148" customWidth="1"/>
    <col min="4870" max="4870" width="14.42578125" style="148" customWidth="1"/>
    <col min="4871" max="4871" width="18" style="148" customWidth="1"/>
    <col min="4872" max="4872" width="12.85546875" style="148" customWidth="1"/>
    <col min="4873" max="4873" width="15.7109375" style="148" customWidth="1"/>
    <col min="4874" max="4874" width="13" style="148" customWidth="1"/>
    <col min="4875" max="4875" width="9.140625" style="148"/>
    <col min="4876" max="4876" width="9.85546875" style="148" customWidth="1"/>
    <col min="4877" max="5122" width="9.140625" style="148"/>
    <col min="5123" max="5123" width="17.42578125" style="148" customWidth="1"/>
    <col min="5124" max="5124" width="7" style="148" customWidth="1"/>
    <col min="5125" max="5125" width="13.85546875" style="148" customWidth="1"/>
    <col min="5126" max="5126" width="14.42578125" style="148" customWidth="1"/>
    <col min="5127" max="5127" width="18" style="148" customWidth="1"/>
    <col min="5128" max="5128" width="12.85546875" style="148" customWidth="1"/>
    <col min="5129" max="5129" width="15.7109375" style="148" customWidth="1"/>
    <col min="5130" max="5130" width="13" style="148" customWidth="1"/>
    <col min="5131" max="5131" width="9.140625" style="148"/>
    <col min="5132" max="5132" width="9.85546875" style="148" customWidth="1"/>
    <col min="5133" max="5378" width="9.140625" style="148"/>
    <col min="5379" max="5379" width="17.42578125" style="148" customWidth="1"/>
    <col min="5380" max="5380" width="7" style="148" customWidth="1"/>
    <col min="5381" max="5381" width="13.85546875" style="148" customWidth="1"/>
    <col min="5382" max="5382" width="14.42578125" style="148" customWidth="1"/>
    <col min="5383" max="5383" width="18" style="148" customWidth="1"/>
    <col min="5384" max="5384" width="12.85546875" style="148" customWidth="1"/>
    <col min="5385" max="5385" width="15.7109375" style="148" customWidth="1"/>
    <col min="5386" max="5386" width="13" style="148" customWidth="1"/>
    <col min="5387" max="5387" width="9.140625" style="148"/>
    <col min="5388" max="5388" width="9.85546875" style="148" customWidth="1"/>
    <col min="5389" max="5634" width="9.140625" style="148"/>
    <col min="5635" max="5635" width="17.42578125" style="148" customWidth="1"/>
    <col min="5636" max="5636" width="7" style="148" customWidth="1"/>
    <col min="5637" max="5637" width="13.85546875" style="148" customWidth="1"/>
    <col min="5638" max="5638" width="14.42578125" style="148" customWidth="1"/>
    <col min="5639" max="5639" width="18" style="148" customWidth="1"/>
    <col min="5640" max="5640" width="12.85546875" style="148" customWidth="1"/>
    <col min="5641" max="5641" width="15.7109375" style="148" customWidth="1"/>
    <col min="5642" max="5642" width="13" style="148" customWidth="1"/>
    <col min="5643" max="5643" width="9.140625" style="148"/>
    <col min="5644" max="5644" width="9.85546875" style="148" customWidth="1"/>
    <col min="5645" max="5890" width="9.140625" style="148"/>
    <col min="5891" max="5891" width="17.42578125" style="148" customWidth="1"/>
    <col min="5892" max="5892" width="7" style="148" customWidth="1"/>
    <col min="5893" max="5893" width="13.85546875" style="148" customWidth="1"/>
    <col min="5894" max="5894" width="14.42578125" style="148" customWidth="1"/>
    <col min="5895" max="5895" width="18" style="148" customWidth="1"/>
    <col min="5896" max="5896" width="12.85546875" style="148" customWidth="1"/>
    <col min="5897" max="5897" width="15.7109375" style="148" customWidth="1"/>
    <col min="5898" max="5898" width="13" style="148" customWidth="1"/>
    <col min="5899" max="5899" width="9.140625" style="148"/>
    <col min="5900" max="5900" width="9.85546875" style="148" customWidth="1"/>
    <col min="5901" max="6146" width="9.140625" style="148"/>
    <col min="6147" max="6147" width="17.42578125" style="148" customWidth="1"/>
    <col min="6148" max="6148" width="7" style="148" customWidth="1"/>
    <col min="6149" max="6149" width="13.85546875" style="148" customWidth="1"/>
    <col min="6150" max="6150" width="14.42578125" style="148" customWidth="1"/>
    <col min="6151" max="6151" width="18" style="148" customWidth="1"/>
    <col min="6152" max="6152" width="12.85546875" style="148" customWidth="1"/>
    <col min="6153" max="6153" width="15.7109375" style="148" customWidth="1"/>
    <col min="6154" max="6154" width="13" style="148" customWidth="1"/>
    <col min="6155" max="6155" width="9.140625" style="148"/>
    <col min="6156" max="6156" width="9.85546875" style="148" customWidth="1"/>
    <col min="6157" max="6402" width="9.140625" style="148"/>
    <col min="6403" max="6403" width="17.42578125" style="148" customWidth="1"/>
    <col min="6404" max="6404" width="7" style="148" customWidth="1"/>
    <col min="6405" max="6405" width="13.85546875" style="148" customWidth="1"/>
    <col min="6406" max="6406" width="14.42578125" style="148" customWidth="1"/>
    <col min="6407" max="6407" width="18" style="148" customWidth="1"/>
    <col min="6408" max="6408" width="12.85546875" style="148" customWidth="1"/>
    <col min="6409" max="6409" width="15.7109375" style="148" customWidth="1"/>
    <col min="6410" max="6410" width="13" style="148" customWidth="1"/>
    <col min="6411" max="6411" width="9.140625" style="148"/>
    <col min="6412" max="6412" width="9.85546875" style="148" customWidth="1"/>
    <col min="6413" max="6658" width="9.140625" style="148"/>
    <col min="6659" max="6659" width="17.42578125" style="148" customWidth="1"/>
    <col min="6660" max="6660" width="7" style="148" customWidth="1"/>
    <col min="6661" max="6661" width="13.85546875" style="148" customWidth="1"/>
    <col min="6662" max="6662" width="14.42578125" style="148" customWidth="1"/>
    <col min="6663" max="6663" width="18" style="148" customWidth="1"/>
    <col min="6664" max="6664" width="12.85546875" style="148" customWidth="1"/>
    <col min="6665" max="6665" width="15.7109375" style="148" customWidth="1"/>
    <col min="6666" max="6666" width="13" style="148" customWidth="1"/>
    <col min="6667" max="6667" width="9.140625" style="148"/>
    <col min="6668" max="6668" width="9.85546875" style="148" customWidth="1"/>
    <col min="6669" max="6914" width="9.140625" style="148"/>
    <col min="6915" max="6915" width="17.42578125" style="148" customWidth="1"/>
    <col min="6916" max="6916" width="7" style="148" customWidth="1"/>
    <col min="6917" max="6917" width="13.85546875" style="148" customWidth="1"/>
    <col min="6918" max="6918" width="14.42578125" style="148" customWidth="1"/>
    <col min="6919" max="6919" width="18" style="148" customWidth="1"/>
    <col min="6920" max="6920" width="12.85546875" style="148" customWidth="1"/>
    <col min="6921" max="6921" width="15.7109375" style="148" customWidth="1"/>
    <col min="6922" max="6922" width="13" style="148" customWidth="1"/>
    <col min="6923" max="6923" width="9.140625" style="148"/>
    <col min="6924" max="6924" width="9.85546875" style="148" customWidth="1"/>
    <col min="6925" max="7170" width="9.140625" style="148"/>
    <col min="7171" max="7171" width="17.42578125" style="148" customWidth="1"/>
    <col min="7172" max="7172" width="7" style="148" customWidth="1"/>
    <col min="7173" max="7173" width="13.85546875" style="148" customWidth="1"/>
    <col min="7174" max="7174" width="14.42578125" style="148" customWidth="1"/>
    <col min="7175" max="7175" width="18" style="148" customWidth="1"/>
    <col min="7176" max="7176" width="12.85546875" style="148" customWidth="1"/>
    <col min="7177" max="7177" width="15.7109375" style="148" customWidth="1"/>
    <col min="7178" max="7178" width="13" style="148" customWidth="1"/>
    <col min="7179" max="7179" width="9.140625" style="148"/>
    <col min="7180" max="7180" width="9.85546875" style="148" customWidth="1"/>
    <col min="7181" max="7426" width="9.140625" style="148"/>
    <col min="7427" max="7427" width="17.42578125" style="148" customWidth="1"/>
    <col min="7428" max="7428" width="7" style="148" customWidth="1"/>
    <col min="7429" max="7429" width="13.85546875" style="148" customWidth="1"/>
    <col min="7430" max="7430" width="14.42578125" style="148" customWidth="1"/>
    <col min="7431" max="7431" width="18" style="148" customWidth="1"/>
    <col min="7432" max="7432" width="12.85546875" style="148" customWidth="1"/>
    <col min="7433" max="7433" width="15.7109375" style="148" customWidth="1"/>
    <col min="7434" max="7434" width="13" style="148" customWidth="1"/>
    <col min="7435" max="7435" width="9.140625" style="148"/>
    <col min="7436" max="7436" width="9.85546875" style="148" customWidth="1"/>
    <col min="7437" max="7682" width="9.140625" style="148"/>
    <col min="7683" max="7683" width="17.42578125" style="148" customWidth="1"/>
    <col min="7684" max="7684" width="7" style="148" customWidth="1"/>
    <col min="7685" max="7685" width="13.85546875" style="148" customWidth="1"/>
    <col min="7686" max="7686" width="14.42578125" style="148" customWidth="1"/>
    <col min="7687" max="7687" width="18" style="148" customWidth="1"/>
    <col min="7688" max="7688" width="12.85546875" style="148" customWidth="1"/>
    <col min="7689" max="7689" width="15.7109375" style="148" customWidth="1"/>
    <col min="7690" max="7690" width="13" style="148" customWidth="1"/>
    <col min="7691" max="7691" width="9.140625" style="148"/>
    <col min="7692" max="7692" width="9.85546875" style="148" customWidth="1"/>
    <col min="7693" max="7938" width="9.140625" style="148"/>
    <col min="7939" max="7939" width="17.42578125" style="148" customWidth="1"/>
    <col min="7940" max="7940" width="7" style="148" customWidth="1"/>
    <col min="7941" max="7941" width="13.85546875" style="148" customWidth="1"/>
    <col min="7942" max="7942" width="14.42578125" style="148" customWidth="1"/>
    <col min="7943" max="7943" width="18" style="148" customWidth="1"/>
    <col min="7944" max="7944" width="12.85546875" style="148" customWidth="1"/>
    <col min="7945" max="7945" width="15.7109375" style="148" customWidth="1"/>
    <col min="7946" max="7946" width="13" style="148" customWidth="1"/>
    <col min="7947" max="7947" width="9.140625" style="148"/>
    <col min="7948" max="7948" width="9.85546875" style="148" customWidth="1"/>
    <col min="7949" max="8194" width="9.140625" style="148"/>
    <col min="8195" max="8195" width="17.42578125" style="148" customWidth="1"/>
    <col min="8196" max="8196" width="7" style="148" customWidth="1"/>
    <col min="8197" max="8197" width="13.85546875" style="148" customWidth="1"/>
    <col min="8198" max="8198" width="14.42578125" style="148" customWidth="1"/>
    <col min="8199" max="8199" width="18" style="148" customWidth="1"/>
    <col min="8200" max="8200" width="12.85546875" style="148" customWidth="1"/>
    <col min="8201" max="8201" width="15.7109375" style="148" customWidth="1"/>
    <col min="8202" max="8202" width="13" style="148" customWidth="1"/>
    <col min="8203" max="8203" width="9.140625" style="148"/>
    <col min="8204" max="8204" width="9.85546875" style="148" customWidth="1"/>
    <col min="8205" max="8450" width="9.140625" style="148"/>
    <col min="8451" max="8451" width="17.42578125" style="148" customWidth="1"/>
    <col min="8452" max="8452" width="7" style="148" customWidth="1"/>
    <col min="8453" max="8453" width="13.85546875" style="148" customWidth="1"/>
    <col min="8454" max="8454" width="14.42578125" style="148" customWidth="1"/>
    <col min="8455" max="8455" width="18" style="148" customWidth="1"/>
    <col min="8456" max="8456" width="12.85546875" style="148" customWidth="1"/>
    <col min="8457" max="8457" width="15.7109375" style="148" customWidth="1"/>
    <col min="8458" max="8458" width="13" style="148" customWidth="1"/>
    <col min="8459" max="8459" width="9.140625" style="148"/>
    <col min="8460" max="8460" width="9.85546875" style="148" customWidth="1"/>
    <col min="8461" max="8706" width="9.140625" style="148"/>
    <col min="8707" max="8707" width="17.42578125" style="148" customWidth="1"/>
    <col min="8708" max="8708" width="7" style="148" customWidth="1"/>
    <col min="8709" max="8709" width="13.85546875" style="148" customWidth="1"/>
    <col min="8710" max="8710" width="14.42578125" style="148" customWidth="1"/>
    <col min="8711" max="8711" width="18" style="148" customWidth="1"/>
    <col min="8712" max="8712" width="12.85546875" style="148" customWidth="1"/>
    <col min="8713" max="8713" width="15.7109375" style="148" customWidth="1"/>
    <col min="8714" max="8714" width="13" style="148" customWidth="1"/>
    <col min="8715" max="8715" width="9.140625" style="148"/>
    <col min="8716" max="8716" width="9.85546875" style="148" customWidth="1"/>
    <col min="8717" max="8962" width="9.140625" style="148"/>
    <col min="8963" max="8963" width="17.42578125" style="148" customWidth="1"/>
    <col min="8964" max="8964" width="7" style="148" customWidth="1"/>
    <col min="8965" max="8965" width="13.85546875" style="148" customWidth="1"/>
    <col min="8966" max="8966" width="14.42578125" style="148" customWidth="1"/>
    <col min="8967" max="8967" width="18" style="148" customWidth="1"/>
    <col min="8968" max="8968" width="12.85546875" style="148" customWidth="1"/>
    <col min="8969" max="8969" width="15.7109375" style="148" customWidth="1"/>
    <col min="8970" max="8970" width="13" style="148" customWidth="1"/>
    <col min="8971" max="8971" width="9.140625" style="148"/>
    <col min="8972" max="8972" width="9.85546875" style="148" customWidth="1"/>
    <col min="8973" max="9218" width="9.140625" style="148"/>
    <col min="9219" max="9219" width="17.42578125" style="148" customWidth="1"/>
    <col min="9220" max="9220" width="7" style="148" customWidth="1"/>
    <col min="9221" max="9221" width="13.85546875" style="148" customWidth="1"/>
    <col min="9222" max="9222" width="14.42578125" style="148" customWidth="1"/>
    <col min="9223" max="9223" width="18" style="148" customWidth="1"/>
    <col min="9224" max="9224" width="12.85546875" style="148" customWidth="1"/>
    <col min="9225" max="9225" width="15.7109375" style="148" customWidth="1"/>
    <col min="9226" max="9226" width="13" style="148" customWidth="1"/>
    <col min="9227" max="9227" width="9.140625" style="148"/>
    <col min="9228" max="9228" width="9.85546875" style="148" customWidth="1"/>
    <col min="9229" max="9474" width="9.140625" style="148"/>
    <col min="9475" max="9475" width="17.42578125" style="148" customWidth="1"/>
    <col min="9476" max="9476" width="7" style="148" customWidth="1"/>
    <col min="9477" max="9477" width="13.85546875" style="148" customWidth="1"/>
    <col min="9478" max="9478" width="14.42578125" style="148" customWidth="1"/>
    <col min="9479" max="9479" width="18" style="148" customWidth="1"/>
    <col min="9480" max="9480" width="12.85546875" style="148" customWidth="1"/>
    <col min="9481" max="9481" width="15.7109375" style="148" customWidth="1"/>
    <col min="9482" max="9482" width="13" style="148" customWidth="1"/>
    <col min="9483" max="9483" width="9.140625" style="148"/>
    <col min="9484" max="9484" width="9.85546875" style="148" customWidth="1"/>
    <col min="9485" max="9730" width="9.140625" style="148"/>
    <col min="9731" max="9731" width="17.42578125" style="148" customWidth="1"/>
    <col min="9732" max="9732" width="7" style="148" customWidth="1"/>
    <col min="9733" max="9733" width="13.85546875" style="148" customWidth="1"/>
    <col min="9734" max="9734" width="14.42578125" style="148" customWidth="1"/>
    <col min="9735" max="9735" width="18" style="148" customWidth="1"/>
    <col min="9736" max="9736" width="12.85546875" style="148" customWidth="1"/>
    <col min="9737" max="9737" width="15.7109375" style="148" customWidth="1"/>
    <col min="9738" max="9738" width="13" style="148" customWidth="1"/>
    <col min="9739" max="9739" width="9.140625" style="148"/>
    <col min="9740" max="9740" width="9.85546875" style="148" customWidth="1"/>
    <col min="9741" max="9986" width="9.140625" style="148"/>
    <col min="9987" max="9987" width="17.42578125" style="148" customWidth="1"/>
    <col min="9988" max="9988" width="7" style="148" customWidth="1"/>
    <col min="9989" max="9989" width="13.85546875" style="148" customWidth="1"/>
    <col min="9990" max="9990" width="14.42578125" style="148" customWidth="1"/>
    <col min="9991" max="9991" width="18" style="148" customWidth="1"/>
    <col min="9992" max="9992" width="12.85546875" style="148" customWidth="1"/>
    <col min="9993" max="9993" width="15.7109375" style="148" customWidth="1"/>
    <col min="9994" max="9994" width="13" style="148" customWidth="1"/>
    <col min="9995" max="9995" width="9.140625" style="148"/>
    <col min="9996" max="9996" width="9.85546875" style="148" customWidth="1"/>
    <col min="9997" max="10242" width="9.140625" style="148"/>
    <col min="10243" max="10243" width="17.42578125" style="148" customWidth="1"/>
    <col min="10244" max="10244" width="7" style="148" customWidth="1"/>
    <col min="10245" max="10245" width="13.85546875" style="148" customWidth="1"/>
    <col min="10246" max="10246" width="14.42578125" style="148" customWidth="1"/>
    <col min="10247" max="10247" width="18" style="148" customWidth="1"/>
    <col min="10248" max="10248" width="12.85546875" style="148" customWidth="1"/>
    <col min="10249" max="10249" width="15.7109375" style="148" customWidth="1"/>
    <col min="10250" max="10250" width="13" style="148" customWidth="1"/>
    <col min="10251" max="10251" width="9.140625" style="148"/>
    <col min="10252" max="10252" width="9.85546875" style="148" customWidth="1"/>
    <col min="10253" max="10498" width="9.140625" style="148"/>
    <col min="10499" max="10499" width="17.42578125" style="148" customWidth="1"/>
    <col min="10500" max="10500" width="7" style="148" customWidth="1"/>
    <col min="10501" max="10501" width="13.85546875" style="148" customWidth="1"/>
    <col min="10502" max="10502" width="14.42578125" style="148" customWidth="1"/>
    <col min="10503" max="10503" width="18" style="148" customWidth="1"/>
    <col min="10504" max="10504" width="12.85546875" style="148" customWidth="1"/>
    <col min="10505" max="10505" width="15.7109375" style="148" customWidth="1"/>
    <col min="10506" max="10506" width="13" style="148" customWidth="1"/>
    <col min="10507" max="10507" width="9.140625" style="148"/>
    <col min="10508" max="10508" width="9.85546875" style="148" customWidth="1"/>
    <col min="10509" max="10754" width="9.140625" style="148"/>
    <col min="10755" max="10755" width="17.42578125" style="148" customWidth="1"/>
    <col min="10756" max="10756" width="7" style="148" customWidth="1"/>
    <col min="10757" max="10757" width="13.85546875" style="148" customWidth="1"/>
    <col min="10758" max="10758" width="14.42578125" style="148" customWidth="1"/>
    <col min="10759" max="10759" width="18" style="148" customWidth="1"/>
    <col min="10760" max="10760" width="12.85546875" style="148" customWidth="1"/>
    <col min="10761" max="10761" width="15.7109375" style="148" customWidth="1"/>
    <col min="10762" max="10762" width="13" style="148" customWidth="1"/>
    <col min="10763" max="10763" width="9.140625" style="148"/>
    <col min="10764" max="10764" width="9.85546875" style="148" customWidth="1"/>
    <col min="10765" max="11010" width="9.140625" style="148"/>
    <col min="11011" max="11011" width="17.42578125" style="148" customWidth="1"/>
    <col min="11012" max="11012" width="7" style="148" customWidth="1"/>
    <col min="11013" max="11013" width="13.85546875" style="148" customWidth="1"/>
    <col min="11014" max="11014" width="14.42578125" style="148" customWidth="1"/>
    <col min="11015" max="11015" width="18" style="148" customWidth="1"/>
    <col min="11016" max="11016" width="12.85546875" style="148" customWidth="1"/>
    <col min="11017" max="11017" width="15.7109375" style="148" customWidth="1"/>
    <col min="11018" max="11018" width="13" style="148" customWidth="1"/>
    <col min="11019" max="11019" width="9.140625" style="148"/>
    <col min="11020" max="11020" width="9.85546875" style="148" customWidth="1"/>
    <col min="11021" max="11266" width="9.140625" style="148"/>
    <col min="11267" max="11267" width="17.42578125" style="148" customWidth="1"/>
    <col min="11268" max="11268" width="7" style="148" customWidth="1"/>
    <col min="11269" max="11269" width="13.85546875" style="148" customWidth="1"/>
    <col min="11270" max="11270" width="14.42578125" style="148" customWidth="1"/>
    <col min="11271" max="11271" width="18" style="148" customWidth="1"/>
    <col min="11272" max="11272" width="12.85546875" style="148" customWidth="1"/>
    <col min="11273" max="11273" width="15.7109375" style="148" customWidth="1"/>
    <col min="11274" max="11274" width="13" style="148" customWidth="1"/>
    <col min="11275" max="11275" width="9.140625" style="148"/>
    <col min="11276" max="11276" width="9.85546875" style="148" customWidth="1"/>
    <col min="11277" max="11522" width="9.140625" style="148"/>
    <col min="11523" max="11523" width="17.42578125" style="148" customWidth="1"/>
    <col min="11524" max="11524" width="7" style="148" customWidth="1"/>
    <col min="11525" max="11525" width="13.85546875" style="148" customWidth="1"/>
    <col min="11526" max="11526" width="14.42578125" style="148" customWidth="1"/>
    <col min="11527" max="11527" width="18" style="148" customWidth="1"/>
    <col min="11528" max="11528" width="12.85546875" style="148" customWidth="1"/>
    <col min="11529" max="11529" width="15.7109375" style="148" customWidth="1"/>
    <col min="11530" max="11530" width="13" style="148" customWidth="1"/>
    <col min="11531" max="11531" width="9.140625" style="148"/>
    <col min="11532" max="11532" width="9.85546875" style="148" customWidth="1"/>
    <col min="11533" max="11778" width="9.140625" style="148"/>
    <col min="11779" max="11779" width="17.42578125" style="148" customWidth="1"/>
    <col min="11780" max="11780" width="7" style="148" customWidth="1"/>
    <col min="11781" max="11781" width="13.85546875" style="148" customWidth="1"/>
    <col min="11782" max="11782" width="14.42578125" style="148" customWidth="1"/>
    <col min="11783" max="11783" width="18" style="148" customWidth="1"/>
    <col min="11784" max="11784" width="12.85546875" style="148" customWidth="1"/>
    <col min="11785" max="11785" width="15.7109375" style="148" customWidth="1"/>
    <col min="11786" max="11786" width="13" style="148" customWidth="1"/>
    <col min="11787" max="11787" width="9.140625" style="148"/>
    <col min="11788" max="11788" width="9.85546875" style="148" customWidth="1"/>
    <col min="11789" max="12034" width="9.140625" style="148"/>
    <col min="12035" max="12035" width="17.42578125" style="148" customWidth="1"/>
    <col min="12036" max="12036" width="7" style="148" customWidth="1"/>
    <col min="12037" max="12037" width="13.85546875" style="148" customWidth="1"/>
    <col min="12038" max="12038" width="14.42578125" style="148" customWidth="1"/>
    <col min="12039" max="12039" width="18" style="148" customWidth="1"/>
    <col min="12040" max="12040" width="12.85546875" style="148" customWidth="1"/>
    <col min="12041" max="12041" width="15.7109375" style="148" customWidth="1"/>
    <col min="12042" max="12042" width="13" style="148" customWidth="1"/>
    <col min="12043" max="12043" width="9.140625" style="148"/>
    <col min="12044" max="12044" width="9.85546875" style="148" customWidth="1"/>
    <col min="12045" max="12290" width="9.140625" style="148"/>
    <col min="12291" max="12291" width="17.42578125" style="148" customWidth="1"/>
    <col min="12292" max="12292" width="7" style="148" customWidth="1"/>
    <col min="12293" max="12293" width="13.85546875" style="148" customWidth="1"/>
    <col min="12294" max="12294" width="14.42578125" style="148" customWidth="1"/>
    <col min="12295" max="12295" width="18" style="148" customWidth="1"/>
    <col min="12296" max="12296" width="12.85546875" style="148" customWidth="1"/>
    <col min="12297" max="12297" width="15.7109375" style="148" customWidth="1"/>
    <col min="12298" max="12298" width="13" style="148" customWidth="1"/>
    <col min="12299" max="12299" width="9.140625" style="148"/>
    <col min="12300" max="12300" width="9.85546875" style="148" customWidth="1"/>
    <col min="12301" max="12546" width="9.140625" style="148"/>
    <col min="12547" max="12547" width="17.42578125" style="148" customWidth="1"/>
    <col min="12548" max="12548" width="7" style="148" customWidth="1"/>
    <col min="12549" max="12549" width="13.85546875" style="148" customWidth="1"/>
    <col min="12550" max="12550" width="14.42578125" style="148" customWidth="1"/>
    <col min="12551" max="12551" width="18" style="148" customWidth="1"/>
    <col min="12552" max="12552" width="12.85546875" style="148" customWidth="1"/>
    <col min="12553" max="12553" width="15.7109375" style="148" customWidth="1"/>
    <col min="12554" max="12554" width="13" style="148" customWidth="1"/>
    <col min="12555" max="12555" width="9.140625" style="148"/>
    <col min="12556" max="12556" width="9.85546875" style="148" customWidth="1"/>
    <col min="12557" max="12802" width="9.140625" style="148"/>
    <col min="12803" max="12803" width="17.42578125" style="148" customWidth="1"/>
    <col min="12804" max="12804" width="7" style="148" customWidth="1"/>
    <col min="12805" max="12805" width="13.85546875" style="148" customWidth="1"/>
    <col min="12806" max="12806" width="14.42578125" style="148" customWidth="1"/>
    <col min="12807" max="12807" width="18" style="148" customWidth="1"/>
    <col min="12808" max="12808" width="12.85546875" style="148" customWidth="1"/>
    <col min="12809" max="12809" width="15.7109375" style="148" customWidth="1"/>
    <col min="12810" max="12810" width="13" style="148" customWidth="1"/>
    <col min="12811" max="12811" width="9.140625" style="148"/>
    <col min="12812" max="12812" width="9.85546875" style="148" customWidth="1"/>
    <col min="12813" max="13058" width="9.140625" style="148"/>
    <col min="13059" max="13059" width="17.42578125" style="148" customWidth="1"/>
    <col min="13060" max="13060" width="7" style="148" customWidth="1"/>
    <col min="13061" max="13061" width="13.85546875" style="148" customWidth="1"/>
    <col min="13062" max="13062" width="14.42578125" style="148" customWidth="1"/>
    <col min="13063" max="13063" width="18" style="148" customWidth="1"/>
    <col min="13064" max="13064" width="12.85546875" style="148" customWidth="1"/>
    <col min="13065" max="13065" width="15.7109375" style="148" customWidth="1"/>
    <col min="13066" max="13066" width="13" style="148" customWidth="1"/>
    <col min="13067" max="13067" width="9.140625" style="148"/>
    <col min="13068" max="13068" width="9.85546875" style="148" customWidth="1"/>
    <col min="13069" max="13314" width="9.140625" style="148"/>
    <col min="13315" max="13315" width="17.42578125" style="148" customWidth="1"/>
    <col min="13316" max="13316" width="7" style="148" customWidth="1"/>
    <col min="13317" max="13317" width="13.85546875" style="148" customWidth="1"/>
    <col min="13318" max="13318" width="14.42578125" style="148" customWidth="1"/>
    <col min="13319" max="13319" width="18" style="148" customWidth="1"/>
    <col min="13320" max="13320" width="12.85546875" style="148" customWidth="1"/>
    <col min="13321" max="13321" width="15.7109375" style="148" customWidth="1"/>
    <col min="13322" max="13322" width="13" style="148" customWidth="1"/>
    <col min="13323" max="13323" width="9.140625" style="148"/>
    <col min="13324" max="13324" width="9.85546875" style="148" customWidth="1"/>
    <col min="13325" max="13570" width="9.140625" style="148"/>
    <col min="13571" max="13571" width="17.42578125" style="148" customWidth="1"/>
    <col min="13572" max="13572" width="7" style="148" customWidth="1"/>
    <col min="13573" max="13573" width="13.85546875" style="148" customWidth="1"/>
    <col min="13574" max="13574" width="14.42578125" style="148" customWidth="1"/>
    <col min="13575" max="13575" width="18" style="148" customWidth="1"/>
    <col min="13576" max="13576" width="12.85546875" style="148" customWidth="1"/>
    <col min="13577" max="13577" width="15.7109375" style="148" customWidth="1"/>
    <col min="13578" max="13578" width="13" style="148" customWidth="1"/>
    <col min="13579" max="13579" width="9.140625" style="148"/>
    <col min="13580" max="13580" width="9.85546875" style="148" customWidth="1"/>
    <col min="13581" max="13826" width="9.140625" style="148"/>
    <col min="13827" max="13827" width="17.42578125" style="148" customWidth="1"/>
    <col min="13828" max="13828" width="7" style="148" customWidth="1"/>
    <col min="13829" max="13829" width="13.85546875" style="148" customWidth="1"/>
    <col min="13830" max="13830" width="14.42578125" style="148" customWidth="1"/>
    <col min="13831" max="13831" width="18" style="148" customWidth="1"/>
    <col min="13832" max="13832" width="12.85546875" style="148" customWidth="1"/>
    <col min="13833" max="13833" width="15.7109375" style="148" customWidth="1"/>
    <col min="13834" max="13834" width="13" style="148" customWidth="1"/>
    <col min="13835" max="13835" width="9.140625" style="148"/>
    <col min="13836" max="13836" width="9.85546875" style="148" customWidth="1"/>
    <col min="13837" max="14082" width="9.140625" style="148"/>
    <col min="14083" max="14083" width="17.42578125" style="148" customWidth="1"/>
    <col min="14084" max="14084" width="7" style="148" customWidth="1"/>
    <col min="14085" max="14085" width="13.85546875" style="148" customWidth="1"/>
    <col min="14086" max="14086" width="14.42578125" style="148" customWidth="1"/>
    <col min="14087" max="14087" width="18" style="148" customWidth="1"/>
    <col min="14088" max="14088" width="12.85546875" style="148" customWidth="1"/>
    <col min="14089" max="14089" width="15.7109375" style="148" customWidth="1"/>
    <col min="14090" max="14090" width="13" style="148" customWidth="1"/>
    <col min="14091" max="14091" width="9.140625" style="148"/>
    <col min="14092" max="14092" width="9.85546875" style="148" customWidth="1"/>
    <col min="14093" max="14338" width="9.140625" style="148"/>
    <col min="14339" max="14339" width="17.42578125" style="148" customWidth="1"/>
    <col min="14340" max="14340" width="7" style="148" customWidth="1"/>
    <col min="14341" max="14341" width="13.85546875" style="148" customWidth="1"/>
    <col min="14342" max="14342" width="14.42578125" style="148" customWidth="1"/>
    <col min="14343" max="14343" width="18" style="148" customWidth="1"/>
    <col min="14344" max="14344" width="12.85546875" style="148" customWidth="1"/>
    <col min="14345" max="14345" width="15.7109375" style="148" customWidth="1"/>
    <col min="14346" max="14346" width="13" style="148" customWidth="1"/>
    <col min="14347" max="14347" width="9.140625" style="148"/>
    <col min="14348" max="14348" width="9.85546875" style="148" customWidth="1"/>
    <col min="14349" max="14594" width="9.140625" style="148"/>
    <col min="14595" max="14595" width="17.42578125" style="148" customWidth="1"/>
    <col min="14596" max="14596" width="7" style="148" customWidth="1"/>
    <col min="14597" max="14597" width="13.85546875" style="148" customWidth="1"/>
    <col min="14598" max="14598" width="14.42578125" style="148" customWidth="1"/>
    <col min="14599" max="14599" width="18" style="148" customWidth="1"/>
    <col min="14600" max="14600" width="12.85546875" style="148" customWidth="1"/>
    <col min="14601" max="14601" width="15.7109375" style="148" customWidth="1"/>
    <col min="14602" max="14602" width="13" style="148" customWidth="1"/>
    <col min="14603" max="14603" width="9.140625" style="148"/>
    <col min="14604" max="14604" width="9.85546875" style="148" customWidth="1"/>
    <col min="14605" max="14850" width="9.140625" style="148"/>
    <col min="14851" max="14851" width="17.42578125" style="148" customWidth="1"/>
    <col min="14852" max="14852" width="7" style="148" customWidth="1"/>
    <col min="14853" max="14853" width="13.85546875" style="148" customWidth="1"/>
    <col min="14854" max="14854" width="14.42578125" style="148" customWidth="1"/>
    <col min="14855" max="14855" width="18" style="148" customWidth="1"/>
    <col min="14856" max="14856" width="12.85546875" style="148" customWidth="1"/>
    <col min="14857" max="14857" width="15.7109375" style="148" customWidth="1"/>
    <col min="14858" max="14858" width="13" style="148" customWidth="1"/>
    <col min="14859" max="14859" width="9.140625" style="148"/>
    <col min="14860" max="14860" width="9.85546875" style="148" customWidth="1"/>
    <col min="14861" max="15106" width="9.140625" style="148"/>
    <col min="15107" max="15107" width="17.42578125" style="148" customWidth="1"/>
    <col min="15108" max="15108" width="7" style="148" customWidth="1"/>
    <col min="15109" max="15109" width="13.85546875" style="148" customWidth="1"/>
    <col min="15110" max="15110" width="14.42578125" style="148" customWidth="1"/>
    <col min="15111" max="15111" width="18" style="148" customWidth="1"/>
    <col min="15112" max="15112" width="12.85546875" style="148" customWidth="1"/>
    <col min="15113" max="15113" width="15.7109375" style="148" customWidth="1"/>
    <col min="15114" max="15114" width="13" style="148" customWidth="1"/>
    <col min="15115" max="15115" width="9.140625" style="148"/>
    <col min="15116" max="15116" width="9.85546875" style="148" customWidth="1"/>
    <col min="15117" max="15362" width="9.140625" style="148"/>
    <col min="15363" max="15363" width="17.42578125" style="148" customWidth="1"/>
    <col min="15364" max="15364" width="7" style="148" customWidth="1"/>
    <col min="15365" max="15365" width="13.85546875" style="148" customWidth="1"/>
    <col min="15366" max="15366" width="14.42578125" style="148" customWidth="1"/>
    <col min="15367" max="15367" width="18" style="148" customWidth="1"/>
    <col min="15368" max="15368" width="12.85546875" style="148" customWidth="1"/>
    <col min="15369" max="15369" width="15.7109375" style="148" customWidth="1"/>
    <col min="15370" max="15370" width="13" style="148" customWidth="1"/>
    <col min="15371" max="15371" width="9.140625" style="148"/>
    <col min="15372" max="15372" width="9.85546875" style="148" customWidth="1"/>
    <col min="15373" max="15618" width="9.140625" style="148"/>
    <col min="15619" max="15619" width="17.42578125" style="148" customWidth="1"/>
    <col min="15620" max="15620" width="7" style="148" customWidth="1"/>
    <col min="15621" max="15621" width="13.85546875" style="148" customWidth="1"/>
    <col min="15622" max="15622" width="14.42578125" style="148" customWidth="1"/>
    <col min="15623" max="15623" width="18" style="148" customWidth="1"/>
    <col min="15624" max="15624" width="12.85546875" style="148" customWidth="1"/>
    <col min="15625" max="15625" width="15.7109375" style="148" customWidth="1"/>
    <col min="15626" max="15626" width="13" style="148" customWidth="1"/>
    <col min="15627" max="15627" width="9.140625" style="148"/>
    <col min="15628" max="15628" width="9.85546875" style="148" customWidth="1"/>
    <col min="15629" max="15874" width="9.140625" style="148"/>
    <col min="15875" max="15875" width="17.42578125" style="148" customWidth="1"/>
    <col min="15876" max="15876" width="7" style="148" customWidth="1"/>
    <col min="15877" max="15877" width="13.85546875" style="148" customWidth="1"/>
    <col min="15878" max="15878" width="14.42578125" style="148" customWidth="1"/>
    <col min="15879" max="15879" width="18" style="148" customWidth="1"/>
    <col min="15880" max="15880" width="12.85546875" style="148" customWidth="1"/>
    <col min="15881" max="15881" width="15.7109375" style="148" customWidth="1"/>
    <col min="15882" max="15882" width="13" style="148" customWidth="1"/>
    <col min="15883" max="15883" width="9.140625" style="148"/>
    <col min="15884" max="15884" width="9.85546875" style="148" customWidth="1"/>
    <col min="15885" max="16130" width="9.140625" style="148"/>
    <col min="16131" max="16131" width="17.42578125" style="148" customWidth="1"/>
    <col min="16132" max="16132" width="7" style="148" customWidth="1"/>
    <col min="16133" max="16133" width="13.85546875" style="148" customWidth="1"/>
    <col min="16134" max="16134" width="14.42578125" style="148" customWidth="1"/>
    <col min="16135" max="16135" width="18" style="148" customWidth="1"/>
    <col min="16136" max="16136" width="12.85546875" style="148" customWidth="1"/>
    <col min="16137" max="16137" width="15.7109375" style="148" customWidth="1"/>
    <col min="16138" max="16138" width="13" style="148" customWidth="1"/>
    <col min="16139" max="16139" width="9.140625" style="148"/>
    <col min="16140" max="16140" width="9.85546875" style="148" customWidth="1"/>
    <col min="16141" max="16384" width="9.140625" style="148"/>
  </cols>
  <sheetData>
    <row r="2" spans="1:8" x14ac:dyDescent="0.2">
      <c r="A2" s="147" t="s">
        <v>0</v>
      </c>
    </row>
    <row r="3" spans="1:8" x14ac:dyDescent="0.2">
      <c r="A3" s="147" t="s">
        <v>1</v>
      </c>
    </row>
    <row r="4" spans="1:8" x14ac:dyDescent="0.2">
      <c r="A4" s="151"/>
    </row>
    <row r="5" spans="1:8" x14ac:dyDescent="0.2">
      <c r="A5" s="152"/>
    </row>
    <row r="6" spans="1:8" x14ac:dyDescent="0.2">
      <c r="A6" s="152"/>
    </row>
    <row r="7" spans="1:8" ht="15.75" customHeight="1" x14ac:dyDescent="0.2">
      <c r="A7" s="153"/>
      <c r="B7" s="153"/>
      <c r="C7" s="153"/>
      <c r="D7" s="153"/>
      <c r="E7" s="154"/>
      <c r="F7" s="238" t="s">
        <v>2</v>
      </c>
      <c r="G7" s="238"/>
      <c r="H7" s="238"/>
    </row>
    <row r="8" spans="1:8" ht="15" customHeight="1" x14ac:dyDescent="0.2">
      <c r="A8" s="153"/>
      <c r="B8" s="153"/>
      <c r="C8" s="153"/>
      <c r="D8" s="153"/>
      <c r="E8" s="154"/>
      <c r="F8" s="204" t="s">
        <v>300</v>
      </c>
      <c r="G8" s="204"/>
      <c r="H8" s="204"/>
    </row>
    <row r="9" spans="1:8" ht="16.5" customHeight="1" x14ac:dyDescent="0.2">
      <c r="A9" s="153"/>
      <c r="B9" s="153"/>
      <c r="C9" s="153"/>
      <c r="D9" s="153"/>
      <c r="E9" s="154"/>
      <c r="F9" s="196" t="s">
        <v>3</v>
      </c>
      <c r="G9" s="196"/>
      <c r="H9" s="196"/>
    </row>
    <row r="10" spans="1:8" ht="14.25" customHeight="1" x14ac:dyDescent="0.2">
      <c r="A10" s="153"/>
      <c r="B10" s="153"/>
      <c r="C10" s="153"/>
      <c r="D10" s="153"/>
      <c r="E10" s="154"/>
      <c r="F10" s="155"/>
      <c r="G10" s="204" t="s">
        <v>282</v>
      </c>
      <c r="H10" s="204"/>
    </row>
    <row r="11" spans="1:8" ht="12.75" customHeight="1" x14ac:dyDescent="0.2">
      <c r="A11" s="153"/>
      <c r="B11" s="153"/>
      <c r="C11" s="153"/>
      <c r="D11" s="153"/>
      <c r="E11" s="154"/>
      <c r="F11" s="154" t="s">
        <v>145</v>
      </c>
      <c r="G11" s="196" t="s">
        <v>4</v>
      </c>
      <c r="H11" s="196"/>
    </row>
    <row r="12" spans="1:8" ht="18" customHeight="1" x14ac:dyDescent="0.2">
      <c r="A12" s="153"/>
      <c r="B12" s="153"/>
      <c r="C12" s="153"/>
      <c r="D12" s="153"/>
      <c r="E12" s="154"/>
      <c r="F12" s="239" t="s">
        <v>286</v>
      </c>
      <c r="G12" s="238"/>
      <c r="H12" s="238"/>
    </row>
    <row r="13" spans="1:8" x14ac:dyDescent="0.2">
      <c r="A13" s="153"/>
      <c r="B13" s="153"/>
      <c r="C13" s="153"/>
      <c r="D13" s="153"/>
      <c r="E13" s="154"/>
      <c r="F13" s="156"/>
      <c r="G13" s="156"/>
      <c r="H13" s="156"/>
    </row>
    <row r="14" spans="1:8" ht="15.75" customHeight="1" x14ac:dyDescent="0.2">
      <c r="A14" s="240" t="s">
        <v>5</v>
      </c>
      <c r="B14" s="240"/>
      <c r="C14" s="240"/>
      <c r="D14" s="240"/>
      <c r="E14" s="240"/>
      <c r="F14" s="240"/>
      <c r="G14" s="240"/>
      <c r="H14" s="240"/>
    </row>
    <row r="15" spans="1:8" ht="15.75" customHeight="1" x14ac:dyDescent="0.2">
      <c r="A15" s="240" t="s">
        <v>303</v>
      </c>
      <c r="B15" s="240"/>
      <c r="C15" s="240"/>
      <c r="D15" s="240"/>
      <c r="E15" s="240"/>
      <c r="F15" s="240"/>
      <c r="G15" s="240"/>
      <c r="H15" s="240"/>
    </row>
    <row r="16" spans="1:8" ht="13.5" thickBot="1" x14ac:dyDescent="0.25">
      <c r="A16" s="157"/>
      <c r="B16" s="157"/>
      <c r="C16" s="157"/>
      <c r="D16" s="157"/>
      <c r="E16" s="154"/>
      <c r="F16" s="154"/>
      <c r="G16" s="154"/>
      <c r="H16" s="154" t="s">
        <v>6</v>
      </c>
    </row>
    <row r="17" spans="1:8" ht="15.75" customHeight="1" thickBot="1" x14ac:dyDescent="0.25">
      <c r="A17" s="157"/>
      <c r="B17" s="157"/>
      <c r="C17" s="157"/>
      <c r="D17" s="157"/>
      <c r="E17" s="154"/>
      <c r="F17" s="154"/>
      <c r="G17" s="156" t="s">
        <v>7</v>
      </c>
      <c r="H17" s="158"/>
    </row>
    <row r="18" spans="1:8" ht="13.5" thickBot="1" x14ac:dyDescent="0.25">
      <c r="A18" s="240" t="s">
        <v>287</v>
      </c>
      <c r="B18" s="240"/>
      <c r="C18" s="240"/>
      <c r="D18" s="240"/>
      <c r="E18" s="240"/>
      <c r="F18" s="240"/>
      <c r="G18" s="156" t="s">
        <v>8</v>
      </c>
      <c r="H18" s="159"/>
    </row>
    <row r="19" spans="1:8" ht="13.5" thickBot="1" x14ac:dyDescent="0.25">
      <c r="A19" s="157"/>
      <c r="B19" s="157"/>
      <c r="C19" s="157"/>
      <c r="D19" s="157"/>
      <c r="E19" s="154"/>
      <c r="F19" s="154"/>
      <c r="G19" s="156"/>
      <c r="H19" s="159"/>
    </row>
    <row r="20" spans="1:8" ht="13.5" thickBot="1" x14ac:dyDescent="0.25">
      <c r="A20" s="153"/>
      <c r="B20" s="153"/>
      <c r="C20" s="153"/>
      <c r="D20" s="153"/>
      <c r="E20" s="154"/>
      <c r="F20" s="156"/>
      <c r="G20" s="156"/>
      <c r="H20" s="159"/>
    </row>
    <row r="21" spans="1:8" ht="15.75" customHeight="1" thickBot="1" x14ac:dyDescent="0.25">
      <c r="A21" s="240" t="s">
        <v>9</v>
      </c>
      <c r="B21" s="240"/>
      <c r="C21" s="240"/>
      <c r="D21" s="157"/>
      <c r="E21" s="241" t="s">
        <v>267</v>
      </c>
      <c r="F21" s="241"/>
      <c r="G21" s="156" t="s">
        <v>10</v>
      </c>
      <c r="H21" s="160" t="s">
        <v>266</v>
      </c>
    </row>
    <row r="22" spans="1:8" ht="13.5" thickBot="1" x14ac:dyDescent="0.25">
      <c r="A22" s="240"/>
      <c r="B22" s="240"/>
      <c r="C22" s="240"/>
      <c r="D22" s="157"/>
      <c r="E22" s="241"/>
      <c r="F22" s="241"/>
      <c r="G22" s="156"/>
      <c r="H22" s="159"/>
    </row>
    <row r="23" spans="1:8" ht="60.75" customHeight="1" thickBot="1" x14ac:dyDescent="0.25">
      <c r="A23" s="240"/>
      <c r="B23" s="240"/>
      <c r="C23" s="240"/>
      <c r="D23" s="157"/>
      <c r="E23" s="241"/>
      <c r="F23" s="241"/>
      <c r="G23" s="156"/>
      <c r="H23" s="159"/>
    </row>
    <row r="24" spans="1:8" ht="13.5" thickBot="1" x14ac:dyDescent="0.25">
      <c r="A24" s="240"/>
      <c r="B24" s="240"/>
      <c r="C24" s="240"/>
      <c r="D24" s="157"/>
      <c r="E24" s="156"/>
      <c r="F24" s="156"/>
      <c r="G24" s="161"/>
      <c r="H24" s="162"/>
    </row>
    <row r="25" spans="1:8" ht="17.25" customHeight="1" thickBot="1" x14ac:dyDescent="0.25">
      <c r="A25" s="240" t="s">
        <v>11</v>
      </c>
      <c r="B25" s="240"/>
      <c r="C25" s="240"/>
      <c r="D25" s="157"/>
      <c r="E25" s="241" t="s">
        <v>275</v>
      </c>
      <c r="F25" s="241"/>
      <c r="G25" s="154"/>
      <c r="H25" s="159"/>
    </row>
    <row r="26" spans="1:8" ht="21" customHeight="1" thickBot="1" x14ac:dyDescent="0.25">
      <c r="A26" s="240" t="s">
        <v>12</v>
      </c>
      <c r="B26" s="240"/>
      <c r="C26" s="240"/>
      <c r="D26" s="157"/>
      <c r="E26" s="154"/>
      <c r="F26" s="154"/>
      <c r="G26" s="156" t="s">
        <v>13</v>
      </c>
      <c r="H26" s="163">
        <v>383</v>
      </c>
    </row>
    <row r="27" spans="1:8" ht="21" customHeight="1" x14ac:dyDescent="0.2">
      <c r="A27" s="240" t="s">
        <v>14</v>
      </c>
      <c r="B27" s="240"/>
      <c r="C27" s="240"/>
      <c r="D27" s="157"/>
      <c r="E27" s="241" t="s">
        <v>15</v>
      </c>
      <c r="F27" s="241"/>
      <c r="G27" s="156"/>
      <c r="H27" s="156"/>
    </row>
    <row r="28" spans="1:8" ht="40.5" customHeight="1" x14ac:dyDescent="0.2">
      <c r="A28" s="240"/>
      <c r="B28" s="240"/>
      <c r="C28" s="240"/>
      <c r="D28" s="157"/>
      <c r="E28" s="241"/>
      <c r="F28" s="241"/>
      <c r="G28" s="156"/>
      <c r="H28" s="156"/>
    </row>
    <row r="29" spans="1:8" ht="7.5" customHeight="1" x14ac:dyDescent="0.2">
      <c r="A29" s="240"/>
      <c r="B29" s="240"/>
      <c r="C29" s="240"/>
      <c r="D29" s="157"/>
      <c r="E29" s="242"/>
      <c r="F29" s="242"/>
      <c r="G29" s="156"/>
      <c r="H29" s="156"/>
    </row>
    <row r="30" spans="1:8" ht="55.5" customHeight="1" x14ac:dyDescent="0.2">
      <c r="A30" s="240" t="s">
        <v>16</v>
      </c>
      <c r="B30" s="240"/>
      <c r="C30" s="240"/>
      <c r="D30" s="157"/>
      <c r="E30" s="241" t="s">
        <v>268</v>
      </c>
      <c r="F30" s="241"/>
      <c r="G30" s="241"/>
      <c r="H30" s="241"/>
    </row>
    <row r="31" spans="1:8" ht="21.75" hidden="1" customHeight="1" x14ac:dyDescent="0.2">
      <c r="A31" s="240"/>
      <c r="B31" s="240"/>
      <c r="C31" s="240"/>
      <c r="D31" s="157"/>
      <c r="E31" s="156"/>
      <c r="F31" s="156"/>
      <c r="G31" s="156"/>
      <c r="H31" s="156"/>
    </row>
    <row r="32" spans="1:8" x14ac:dyDescent="0.2">
      <c r="A32" s="203"/>
      <c r="B32" s="203"/>
      <c r="C32" s="240"/>
      <c r="D32" s="157"/>
      <c r="E32" s="238"/>
      <c r="F32" s="238"/>
      <c r="G32" s="241"/>
      <c r="H32" s="241"/>
    </row>
    <row r="33" spans="1:8" x14ac:dyDescent="0.2">
      <c r="A33" s="203"/>
      <c r="B33" s="203"/>
      <c r="C33" s="240"/>
      <c r="D33" s="157"/>
      <c r="E33" s="238"/>
      <c r="F33" s="238"/>
      <c r="G33" s="241"/>
      <c r="H33" s="241"/>
    </row>
    <row r="34" spans="1:8" x14ac:dyDescent="0.2">
      <c r="A34" s="240"/>
      <c r="B34" s="240"/>
      <c r="C34" s="240"/>
      <c r="D34" s="240"/>
      <c r="E34" s="240"/>
      <c r="F34" s="240"/>
      <c r="G34" s="240"/>
      <c r="H34" s="240"/>
    </row>
    <row r="35" spans="1:8" x14ac:dyDescent="0.2">
      <c r="A35" s="240"/>
      <c r="B35" s="240"/>
      <c r="C35" s="240"/>
      <c r="D35" s="240"/>
      <c r="E35" s="240"/>
      <c r="F35" s="240"/>
      <c r="G35" s="240"/>
      <c r="H35" s="240"/>
    </row>
    <row r="36" spans="1:8" x14ac:dyDescent="0.2">
      <c r="A36" s="157"/>
      <c r="B36" s="157"/>
      <c r="C36" s="157"/>
      <c r="D36" s="157"/>
      <c r="E36" s="154"/>
      <c r="F36" s="154"/>
      <c r="G36" s="154"/>
      <c r="H36" s="154"/>
    </row>
    <row r="37" spans="1:8" x14ac:dyDescent="0.2">
      <c r="A37" s="157"/>
      <c r="B37" s="157"/>
      <c r="C37" s="157"/>
      <c r="D37" s="157"/>
      <c r="E37" s="154"/>
      <c r="F37" s="154"/>
      <c r="G37" s="154"/>
      <c r="H37" s="154"/>
    </row>
    <row r="38" spans="1:8" x14ac:dyDescent="0.2">
      <c r="A38" s="157"/>
      <c r="B38" s="157"/>
      <c r="C38" s="157"/>
      <c r="D38" s="157"/>
      <c r="E38" s="154"/>
      <c r="F38" s="154"/>
      <c r="G38" s="154"/>
      <c r="H38" s="154"/>
    </row>
    <row r="39" spans="1:8" x14ac:dyDescent="0.2">
      <c r="A39" s="157"/>
      <c r="B39" s="157"/>
      <c r="C39" s="157"/>
      <c r="D39" s="157"/>
      <c r="E39" s="154"/>
      <c r="F39" s="154"/>
      <c r="G39" s="154"/>
      <c r="H39" s="154"/>
    </row>
    <row r="40" spans="1:8" x14ac:dyDescent="0.2">
      <c r="A40" s="157"/>
      <c r="B40" s="157"/>
      <c r="C40" s="157"/>
      <c r="D40" s="157"/>
      <c r="E40" s="154"/>
      <c r="F40" s="154"/>
      <c r="G40" s="154"/>
      <c r="H40" s="154"/>
    </row>
    <row r="41" spans="1:8" x14ac:dyDescent="0.2">
      <c r="A41" s="157"/>
      <c r="B41" s="157"/>
      <c r="C41" s="157"/>
      <c r="D41" s="157"/>
      <c r="E41" s="154"/>
      <c r="F41" s="154"/>
      <c r="G41" s="154"/>
      <c r="H41" s="154"/>
    </row>
    <row r="42" spans="1:8" x14ac:dyDescent="0.2">
      <c r="A42" s="157"/>
      <c r="B42" s="157"/>
      <c r="C42" s="157"/>
      <c r="D42" s="157"/>
      <c r="E42" s="154"/>
      <c r="F42" s="154"/>
      <c r="G42" s="154"/>
      <c r="H42" s="154"/>
    </row>
    <row r="43" spans="1:8" x14ac:dyDescent="0.2">
      <c r="A43" s="157"/>
      <c r="B43" s="157"/>
      <c r="C43" s="157"/>
      <c r="D43" s="157"/>
      <c r="E43" s="154"/>
      <c r="F43" s="154"/>
      <c r="G43" s="154"/>
      <c r="H43" s="154"/>
    </row>
    <row r="44" spans="1:8" x14ac:dyDescent="0.2">
      <c r="A44" s="157"/>
      <c r="B44" s="157"/>
      <c r="C44" s="157"/>
      <c r="D44" s="157"/>
      <c r="E44" s="154"/>
      <c r="F44" s="154"/>
      <c r="G44" s="154"/>
      <c r="H44" s="154"/>
    </row>
    <row r="45" spans="1:8" x14ac:dyDescent="0.2">
      <c r="A45" s="157"/>
      <c r="B45" s="157"/>
      <c r="C45" s="157"/>
      <c r="D45" s="157"/>
      <c r="E45" s="154"/>
      <c r="F45" s="154"/>
      <c r="G45" s="154"/>
      <c r="H45" s="154"/>
    </row>
    <row r="46" spans="1:8" x14ac:dyDescent="0.2">
      <c r="A46" s="157"/>
      <c r="B46" s="157"/>
      <c r="C46" s="157"/>
      <c r="D46" s="157"/>
      <c r="E46" s="154"/>
      <c r="F46" s="154"/>
      <c r="G46" s="154"/>
      <c r="H46" s="154"/>
    </row>
    <row r="47" spans="1:8" x14ac:dyDescent="0.2">
      <c r="A47" s="157"/>
      <c r="B47" s="157"/>
      <c r="C47" s="157"/>
      <c r="D47" s="157"/>
      <c r="E47" s="154"/>
      <c r="F47" s="154"/>
      <c r="G47" s="154"/>
      <c r="H47" s="154"/>
    </row>
    <row r="48" spans="1:8" x14ac:dyDescent="0.2">
      <c r="A48" s="157"/>
      <c r="B48" s="157"/>
      <c r="C48" s="157"/>
      <c r="D48" s="157"/>
      <c r="E48" s="154"/>
      <c r="F48" s="154"/>
      <c r="G48" s="154"/>
      <c r="H48" s="154"/>
    </row>
    <row r="49" spans="1:8" x14ac:dyDescent="0.2">
      <c r="A49" s="157"/>
      <c r="B49" s="157"/>
      <c r="C49" s="157"/>
      <c r="D49" s="157"/>
      <c r="E49" s="154"/>
      <c r="F49" s="154"/>
      <c r="G49" s="154"/>
      <c r="H49" s="154"/>
    </row>
    <row r="50" spans="1:8" x14ac:dyDescent="0.2">
      <c r="A50" s="157"/>
      <c r="B50" s="157"/>
      <c r="C50" s="157"/>
      <c r="D50" s="157"/>
      <c r="E50" s="154"/>
      <c r="F50" s="154"/>
      <c r="G50" s="154"/>
      <c r="H50" s="154"/>
    </row>
    <row r="51" spans="1:8" x14ac:dyDescent="0.2">
      <c r="A51" s="157"/>
      <c r="B51" s="157"/>
      <c r="C51" s="157"/>
      <c r="D51" s="157"/>
      <c r="E51" s="154"/>
      <c r="F51" s="154"/>
      <c r="G51" s="154"/>
      <c r="H51" s="154"/>
    </row>
    <row r="52" spans="1:8" x14ac:dyDescent="0.2">
      <c r="A52" s="157"/>
      <c r="B52" s="157"/>
      <c r="C52" s="157"/>
      <c r="D52" s="157"/>
      <c r="E52" s="154"/>
      <c r="F52" s="154"/>
      <c r="G52" s="154"/>
      <c r="H52" s="154"/>
    </row>
    <row r="53" spans="1:8" x14ac:dyDescent="0.2">
      <c r="A53" s="157"/>
      <c r="B53" s="157"/>
      <c r="C53" s="157"/>
      <c r="D53" s="157"/>
      <c r="E53" s="154"/>
      <c r="F53" s="154"/>
      <c r="G53" s="154"/>
      <c r="H53" s="154"/>
    </row>
    <row r="54" spans="1:8" x14ac:dyDescent="0.2">
      <c r="A54" s="157"/>
      <c r="B54" s="157"/>
      <c r="C54" s="157"/>
      <c r="D54" s="157"/>
      <c r="E54" s="154"/>
      <c r="F54" s="154"/>
      <c r="G54" s="154"/>
      <c r="H54" s="154"/>
    </row>
    <row r="55" spans="1:8" x14ac:dyDescent="0.2">
      <c r="A55" s="157"/>
      <c r="B55" s="157"/>
      <c r="C55" s="157"/>
      <c r="D55" s="157"/>
      <c r="E55" s="154"/>
      <c r="F55" s="154"/>
      <c r="G55" s="154"/>
      <c r="H55" s="154"/>
    </row>
    <row r="56" spans="1:8" x14ac:dyDescent="0.2">
      <c r="A56" s="157"/>
      <c r="B56" s="157"/>
      <c r="C56" s="157"/>
      <c r="D56" s="157"/>
      <c r="E56" s="154"/>
      <c r="F56" s="154"/>
      <c r="G56" s="154"/>
      <c r="H56" s="154"/>
    </row>
    <row r="57" spans="1:8" x14ac:dyDescent="0.2">
      <c r="A57" s="157"/>
      <c r="B57" s="157"/>
      <c r="C57" s="157"/>
      <c r="D57" s="157"/>
      <c r="E57" s="154"/>
      <c r="F57" s="154"/>
      <c r="G57" s="154"/>
      <c r="H57" s="154"/>
    </row>
    <row r="58" spans="1:8" x14ac:dyDescent="0.2">
      <c r="A58" s="157"/>
      <c r="B58" s="157"/>
      <c r="C58" s="157"/>
      <c r="D58" s="157"/>
      <c r="E58" s="154"/>
      <c r="F58" s="154"/>
      <c r="G58" s="154"/>
      <c r="H58" s="154"/>
    </row>
    <row r="59" spans="1:8" x14ac:dyDescent="0.2">
      <c r="A59" s="157"/>
      <c r="B59" s="157"/>
      <c r="C59" s="157"/>
      <c r="D59" s="157"/>
      <c r="E59" s="154"/>
      <c r="F59" s="154"/>
      <c r="G59" s="154"/>
      <c r="H59" s="154"/>
    </row>
    <row r="60" spans="1:8" x14ac:dyDescent="0.2">
      <c r="A60" s="157"/>
      <c r="B60" s="157"/>
      <c r="C60" s="157"/>
      <c r="D60" s="157"/>
      <c r="E60" s="154"/>
      <c r="F60" s="154"/>
      <c r="G60" s="154"/>
      <c r="H60" s="154"/>
    </row>
    <row r="61" spans="1:8" x14ac:dyDescent="0.2">
      <c r="A61" s="157"/>
      <c r="B61" s="157"/>
      <c r="C61" s="157"/>
      <c r="D61" s="157"/>
      <c r="E61" s="154"/>
      <c r="F61" s="154"/>
      <c r="G61" s="154"/>
      <c r="H61" s="154"/>
    </row>
    <row r="62" spans="1:8" x14ac:dyDescent="0.2">
      <c r="A62" s="157"/>
      <c r="B62" s="157"/>
      <c r="C62" s="157"/>
      <c r="D62" s="157"/>
      <c r="E62" s="154"/>
      <c r="F62" s="154"/>
      <c r="G62" s="154"/>
      <c r="H62" s="154"/>
    </row>
    <row r="63" spans="1:8" x14ac:dyDescent="0.2">
      <c r="A63" s="157"/>
      <c r="B63" s="157"/>
      <c r="C63" s="157"/>
      <c r="D63" s="157"/>
      <c r="E63" s="154"/>
      <c r="F63" s="154"/>
      <c r="G63" s="154"/>
      <c r="H63" s="154"/>
    </row>
    <row r="64" spans="1:8" x14ac:dyDescent="0.2">
      <c r="A64" s="157"/>
      <c r="B64" s="157"/>
      <c r="C64" s="157"/>
      <c r="D64" s="157"/>
      <c r="E64" s="154"/>
      <c r="F64" s="154"/>
      <c r="G64" s="154"/>
      <c r="H64" s="154"/>
    </row>
    <row r="65" spans="1:8" x14ac:dyDescent="0.2">
      <c r="A65" s="157"/>
      <c r="B65" s="157"/>
      <c r="C65" s="157"/>
      <c r="D65" s="157"/>
      <c r="E65" s="154"/>
      <c r="F65" s="154"/>
      <c r="G65" s="154"/>
      <c r="H65" s="154"/>
    </row>
    <row r="66" spans="1:8" x14ac:dyDescent="0.2">
      <c r="A66" s="157"/>
      <c r="B66" s="157"/>
      <c r="C66" s="157"/>
      <c r="D66" s="157"/>
      <c r="E66" s="154"/>
      <c r="F66" s="154"/>
      <c r="G66" s="154"/>
      <c r="H66" s="154"/>
    </row>
    <row r="67" spans="1:8" x14ac:dyDescent="0.2">
      <c r="A67" s="157"/>
      <c r="B67" s="157"/>
      <c r="C67" s="157"/>
      <c r="D67" s="157"/>
      <c r="E67" s="154"/>
      <c r="F67" s="154"/>
      <c r="G67" s="154"/>
      <c r="H67" s="154"/>
    </row>
    <row r="68" spans="1:8" x14ac:dyDescent="0.2">
      <c r="A68" s="157"/>
      <c r="B68" s="157"/>
      <c r="C68" s="157"/>
      <c r="D68" s="157"/>
      <c r="E68" s="154"/>
      <c r="F68" s="154"/>
      <c r="G68" s="154"/>
      <c r="H68" s="154"/>
    </row>
    <row r="69" spans="1:8" x14ac:dyDescent="0.2">
      <c r="A69" s="157"/>
      <c r="B69" s="157"/>
      <c r="C69" s="157"/>
      <c r="D69" s="157"/>
      <c r="E69" s="154"/>
      <c r="F69" s="154"/>
      <c r="G69" s="154"/>
      <c r="H69" s="154"/>
    </row>
    <row r="70" spans="1:8" x14ac:dyDescent="0.2">
      <c r="A70" s="157"/>
      <c r="B70" s="157"/>
      <c r="C70" s="157"/>
      <c r="D70" s="157"/>
      <c r="E70" s="154"/>
      <c r="F70" s="154"/>
      <c r="G70" s="154"/>
      <c r="H70" s="154"/>
    </row>
    <row r="71" spans="1:8" x14ac:dyDescent="0.2">
      <c r="A71" s="157"/>
      <c r="B71" s="157"/>
      <c r="C71" s="157"/>
      <c r="D71" s="157"/>
      <c r="E71" s="154"/>
      <c r="F71" s="154"/>
      <c r="G71" s="154"/>
      <c r="H71" s="154"/>
    </row>
    <row r="72" spans="1:8" x14ac:dyDescent="0.2">
      <c r="A72" s="157"/>
      <c r="B72" s="157"/>
      <c r="C72" s="157"/>
      <c r="D72" s="157"/>
      <c r="E72" s="154"/>
      <c r="F72" s="154"/>
      <c r="G72" s="154"/>
      <c r="H72" s="154"/>
    </row>
    <row r="73" spans="1:8" x14ac:dyDescent="0.2">
      <c r="A73" s="157"/>
      <c r="B73" s="157"/>
      <c r="C73" s="157"/>
      <c r="D73" s="157"/>
      <c r="E73" s="154"/>
      <c r="F73" s="154"/>
      <c r="G73" s="154"/>
      <c r="H73" s="154"/>
    </row>
    <row r="74" spans="1:8" x14ac:dyDescent="0.2">
      <c r="A74" s="157"/>
      <c r="B74" s="157"/>
      <c r="C74" s="157"/>
      <c r="D74" s="157"/>
      <c r="E74" s="154"/>
      <c r="F74" s="154"/>
      <c r="G74" s="154"/>
      <c r="H74" s="154"/>
    </row>
    <row r="75" spans="1:8" x14ac:dyDescent="0.2">
      <c r="A75" s="157"/>
      <c r="B75" s="157"/>
      <c r="C75" s="157"/>
      <c r="D75" s="157"/>
      <c r="E75" s="154"/>
      <c r="F75" s="154"/>
      <c r="G75" s="154"/>
      <c r="H75" s="154"/>
    </row>
    <row r="76" spans="1:8" x14ac:dyDescent="0.2">
      <c r="A76" s="157"/>
      <c r="B76" s="157"/>
      <c r="C76" s="157"/>
      <c r="D76" s="157"/>
      <c r="E76" s="154"/>
      <c r="F76" s="154"/>
      <c r="G76" s="154"/>
      <c r="H76" s="154"/>
    </row>
    <row r="77" spans="1:8" x14ac:dyDescent="0.2">
      <c r="A77" s="157"/>
      <c r="B77" s="157"/>
      <c r="C77" s="157"/>
      <c r="D77" s="157"/>
      <c r="E77" s="154"/>
      <c r="F77" s="154"/>
      <c r="G77" s="154"/>
      <c r="H77" s="154"/>
    </row>
    <row r="78" spans="1:8" x14ac:dyDescent="0.2">
      <c r="A78" s="157"/>
      <c r="B78" s="157"/>
      <c r="C78" s="157"/>
      <c r="D78" s="157"/>
      <c r="E78" s="154"/>
      <c r="F78" s="154"/>
      <c r="G78" s="154"/>
      <c r="H78" s="154"/>
    </row>
    <row r="79" spans="1:8" x14ac:dyDescent="0.2">
      <c r="A79" s="157"/>
      <c r="B79" s="157"/>
      <c r="C79" s="157"/>
      <c r="D79" s="157"/>
      <c r="E79" s="154"/>
      <c r="F79" s="154"/>
      <c r="G79" s="154"/>
      <c r="H79" s="154"/>
    </row>
    <row r="80" spans="1:8" x14ac:dyDescent="0.2">
      <c r="A80" s="157"/>
      <c r="B80" s="157"/>
      <c r="C80" s="157"/>
      <c r="D80" s="157"/>
      <c r="E80" s="154"/>
      <c r="F80" s="154"/>
      <c r="G80" s="154"/>
      <c r="H80" s="154"/>
    </row>
    <row r="81" spans="1:11" x14ac:dyDescent="0.2">
      <c r="A81" s="157"/>
      <c r="B81" s="157"/>
      <c r="C81" s="157"/>
      <c r="D81" s="157"/>
      <c r="E81" s="154"/>
      <c r="F81" s="154"/>
      <c r="G81" s="154"/>
      <c r="H81" s="154"/>
    </row>
    <row r="82" spans="1:11" x14ac:dyDescent="0.2">
      <c r="A82" s="157"/>
      <c r="B82" s="157"/>
      <c r="C82" s="157"/>
      <c r="D82" s="157"/>
      <c r="E82" s="154"/>
      <c r="F82" s="154"/>
      <c r="G82" s="154"/>
      <c r="H82" s="154"/>
    </row>
    <row r="83" spans="1:11" x14ac:dyDescent="0.2">
      <c r="A83" s="157"/>
      <c r="B83" s="157"/>
      <c r="C83" s="157"/>
      <c r="D83" s="157"/>
      <c r="E83" s="154"/>
      <c r="F83" s="154"/>
      <c r="G83" s="154"/>
      <c r="H83" s="154"/>
    </row>
    <row r="84" spans="1:11" x14ac:dyDescent="0.2">
      <c r="A84" s="157"/>
      <c r="B84" s="157"/>
      <c r="C84" s="157"/>
      <c r="D84" s="157"/>
      <c r="E84" s="154"/>
      <c r="F84" s="154"/>
      <c r="G84" s="154"/>
      <c r="H84" s="154"/>
    </row>
    <row r="85" spans="1:11" ht="57.75" customHeight="1" x14ac:dyDescent="0.2"/>
    <row r="86" spans="1:11" x14ac:dyDescent="0.2">
      <c r="A86" s="240"/>
      <c r="B86" s="240"/>
      <c r="C86" s="240"/>
      <c r="D86" s="240"/>
      <c r="E86" s="240"/>
      <c r="F86" s="240"/>
      <c r="G86" s="240"/>
      <c r="H86" s="240"/>
    </row>
    <row r="87" spans="1:11" ht="15.75" customHeight="1" x14ac:dyDescent="0.2">
      <c r="A87" s="243"/>
      <c r="B87" s="243"/>
      <c r="C87" s="243"/>
      <c r="D87" s="243"/>
      <c r="E87" s="243"/>
      <c r="F87" s="243"/>
      <c r="G87" s="243"/>
      <c r="H87" s="243"/>
    </row>
    <row r="88" spans="1:11" ht="21.75" customHeight="1" x14ac:dyDescent="0.2">
      <c r="A88" s="153"/>
      <c r="B88" s="153"/>
      <c r="C88" s="153"/>
      <c r="D88" s="192" t="s">
        <v>17</v>
      </c>
      <c r="E88" s="192"/>
      <c r="F88" s="192"/>
      <c r="G88" s="192"/>
      <c r="H88" s="192"/>
      <c r="I88" s="192"/>
      <c r="J88" s="192"/>
    </row>
    <row r="89" spans="1:11" ht="18" customHeight="1" x14ac:dyDescent="0.2">
      <c r="A89" s="231"/>
      <c r="B89" s="231"/>
      <c r="C89" s="231"/>
      <c r="D89" s="231"/>
      <c r="E89" s="231"/>
      <c r="F89" s="231"/>
      <c r="G89" s="231"/>
      <c r="H89" s="231"/>
    </row>
    <row r="90" spans="1:11" ht="15" customHeight="1" x14ac:dyDescent="0.2">
      <c r="A90" s="231" t="s">
        <v>253</v>
      </c>
      <c r="B90" s="231"/>
      <c r="C90" s="231"/>
      <c r="D90" s="231"/>
      <c r="E90" s="231"/>
      <c r="F90" s="231"/>
      <c r="G90" s="231"/>
      <c r="H90" s="231"/>
    </row>
    <row r="91" spans="1:11" ht="12.75" customHeight="1" x14ac:dyDescent="0.2">
      <c r="A91" s="207" t="s">
        <v>269</v>
      </c>
      <c r="B91" s="207"/>
      <c r="C91" s="207"/>
      <c r="D91" s="207"/>
      <c r="E91" s="207"/>
      <c r="F91" s="207"/>
      <c r="G91" s="207"/>
      <c r="H91" s="207"/>
      <c r="I91" s="207"/>
      <c r="J91" s="207"/>
      <c r="K91" s="207"/>
    </row>
    <row r="92" spans="1:11" ht="30.75" customHeight="1" x14ac:dyDescent="0.2">
      <c r="A92" s="203" t="s">
        <v>270</v>
      </c>
      <c r="B92" s="203"/>
      <c r="C92" s="203"/>
      <c r="D92" s="203"/>
      <c r="E92" s="203"/>
      <c r="F92" s="203"/>
      <c r="G92" s="203"/>
      <c r="H92" s="203"/>
    </row>
    <row r="93" spans="1:11" ht="17.25" customHeight="1" x14ac:dyDescent="0.2">
      <c r="A93" s="203" t="s">
        <v>271</v>
      </c>
      <c r="B93" s="203"/>
      <c r="C93" s="203"/>
      <c r="D93" s="203"/>
      <c r="E93" s="203"/>
      <c r="F93" s="203"/>
      <c r="G93" s="203"/>
      <c r="H93" s="203"/>
    </row>
    <row r="94" spans="1:11" ht="27" customHeight="1" x14ac:dyDescent="0.2">
      <c r="A94" s="203" t="s">
        <v>272</v>
      </c>
      <c r="B94" s="203"/>
      <c r="C94" s="203"/>
      <c r="D94" s="203"/>
      <c r="E94" s="203"/>
      <c r="F94" s="203"/>
      <c r="G94" s="203"/>
      <c r="H94" s="203"/>
    </row>
    <row r="95" spans="1:11" ht="19.5" customHeight="1" x14ac:dyDescent="0.2">
      <c r="A95" s="203" t="s">
        <v>256</v>
      </c>
      <c r="B95" s="203"/>
      <c r="C95" s="203"/>
      <c r="D95" s="203"/>
      <c r="E95" s="203"/>
      <c r="F95" s="203"/>
      <c r="G95" s="203"/>
      <c r="H95" s="203"/>
    </row>
    <row r="96" spans="1:11" ht="19.5" customHeight="1" x14ac:dyDescent="0.2">
      <c r="A96" s="231" t="s">
        <v>254</v>
      </c>
      <c r="B96" s="231"/>
      <c r="C96" s="231"/>
      <c r="D96" s="231"/>
      <c r="E96" s="231"/>
      <c r="F96" s="231"/>
      <c r="G96" s="231"/>
      <c r="H96" s="231"/>
    </row>
    <row r="97" spans="1:8" ht="12.75" customHeight="1" x14ac:dyDescent="0.2">
      <c r="A97" s="203" t="s">
        <v>257</v>
      </c>
      <c r="B97" s="203"/>
      <c r="C97" s="203"/>
      <c r="D97" s="203"/>
      <c r="E97" s="203"/>
      <c r="F97" s="203"/>
      <c r="G97" s="203"/>
      <c r="H97" s="203"/>
    </row>
    <row r="98" spans="1:8" ht="17.25" customHeight="1" x14ac:dyDescent="0.2">
      <c r="A98" s="203" t="s">
        <v>258</v>
      </c>
      <c r="B98" s="203"/>
      <c r="C98" s="203"/>
      <c r="D98" s="203"/>
      <c r="E98" s="203"/>
      <c r="F98" s="203"/>
      <c r="G98" s="203"/>
      <c r="H98" s="203"/>
    </row>
    <row r="99" spans="1:8" ht="15.75" customHeight="1" x14ac:dyDescent="0.2">
      <c r="A99" s="203" t="s">
        <v>259</v>
      </c>
      <c r="B99" s="203"/>
      <c r="C99" s="203"/>
      <c r="D99" s="203"/>
      <c r="E99" s="203"/>
      <c r="F99" s="203"/>
      <c r="G99" s="203"/>
      <c r="H99" s="203"/>
    </row>
    <row r="100" spans="1:8" ht="15.75" customHeight="1" x14ac:dyDescent="0.2">
      <c r="A100" s="231" t="s">
        <v>255</v>
      </c>
      <c r="B100" s="231"/>
      <c r="C100" s="231"/>
      <c r="D100" s="231"/>
      <c r="E100" s="231"/>
      <c r="F100" s="231"/>
      <c r="G100" s="231"/>
      <c r="H100" s="231"/>
    </row>
    <row r="101" spans="1:8" ht="15.75" customHeight="1" x14ac:dyDescent="0.2">
      <c r="A101" s="203" t="s">
        <v>283</v>
      </c>
      <c r="B101" s="203"/>
      <c r="C101" s="203"/>
      <c r="D101" s="203"/>
      <c r="E101" s="203"/>
      <c r="F101" s="203"/>
      <c r="G101" s="203"/>
      <c r="H101" s="203"/>
    </row>
    <row r="102" spans="1:8" ht="15.75" customHeight="1" x14ac:dyDescent="0.2">
      <c r="A102" s="184" t="s">
        <v>284</v>
      </c>
      <c r="B102" s="185"/>
      <c r="C102" s="185"/>
      <c r="D102" s="185"/>
      <c r="E102" s="185"/>
      <c r="F102" s="185"/>
      <c r="G102" s="185"/>
      <c r="H102" s="185"/>
    </row>
    <row r="103" spans="1:8" ht="15.75" customHeight="1" x14ac:dyDescent="0.2">
      <c r="A103" s="184" t="s">
        <v>285</v>
      </c>
      <c r="B103" s="185"/>
      <c r="C103" s="185"/>
      <c r="D103" s="185"/>
      <c r="E103" s="185"/>
      <c r="F103" s="185"/>
      <c r="G103" s="185"/>
      <c r="H103" s="174"/>
    </row>
    <row r="104" spans="1:8" ht="13.5" thickBot="1" x14ac:dyDescent="0.25">
      <c r="A104" s="232" t="s">
        <v>18</v>
      </c>
      <c r="B104" s="232"/>
      <c r="C104" s="232"/>
      <c r="D104" s="232"/>
      <c r="E104" s="232"/>
      <c r="F104" s="232"/>
      <c r="G104" s="232"/>
      <c r="H104" s="232"/>
    </row>
    <row r="105" spans="1:8" ht="13.5" thickBot="1" x14ac:dyDescent="0.25">
      <c r="A105" s="233" t="s">
        <v>19</v>
      </c>
      <c r="B105" s="234"/>
      <c r="C105" s="234"/>
      <c r="D105" s="234"/>
      <c r="E105" s="234"/>
      <c r="F105" s="234"/>
      <c r="G105" s="235" t="s">
        <v>20</v>
      </c>
      <c r="H105" s="236"/>
    </row>
    <row r="106" spans="1:8" x14ac:dyDescent="0.2">
      <c r="A106" s="211" t="s">
        <v>21</v>
      </c>
      <c r="B106" s="212"/>
      <c r="C106" s="212"/>
      <c r="D106" s="212"/>
      <c r="E106" s="212"/>
      <c r="F106" s="212"/>
      <c r="G106" s="222">
        <v>19009570.280000001</v>
      </c>
      <c r="H106" s="237"/>
    </row>
    <row r="107" spans="1:8" x14ac:dyDescent="0.2">
      <c r="A107" s="197" t="s">
        <v>22</v>
      </c>
      <c r="B107" s="198"/>
      <c r="C107" s="198"/>
      <c r="D107" s="198"/>
      <c r="E107" s="198"/>
      <c r="F107" s="198"/>
      <c r="G107" s="223"/>
      <c r="H107" s="229"/>
    </row>
    <row r="108" spans="1:8" ht="18.75" customHeight="1" x14ac:dyDescent="0.2">
      <c r="A108" s="197" t="s">
        <v>23</v>
      </c>
      <c r="B108" s="198"/>
      <c r="C108" s="198"/>
      <c r="D108" s="198"/>
      <c r="E108" s="198"/>
      <c r="F108" s="198"/>
      <c r="G108" s="223">
        <f>G110+G111+G112</f>
        <v>16968466.800000001</v>
      </c>
      <c r="H108" s="229"/>
    </row>
    <row r="109" spans="1:8" x14ac:dyDescent="0.2">
      <c r="A109" s="197" t="s">
        <v>24</v>
      </c>
      <c r="B109" s="198"/>
      <c r="C109" s="198"/>
      <c r="D109" s="198"/>
      <c r="E109" s="198"/>
      <c r="F109" s="198"/>
      <c r="G109" s="223"/>
      <c r="H109" s="229"/>
    </row>
    <row r="110" spans="1:8" ht="29.25" customHeight="1" x14ac:dyDescent="0.2">
      <c r="A110" s="197" t="s">
        <v>25</v>
      </c>
      <c r="B110" s="198"/>
      <c r="C110" s="198"/>
      <c r="D110" s="198"/>
      <c r="E110" s="198"/>
      <c r="F110" s="198"/>
      <c r="G110" s="216">
        <v>16968466.800000001</v>
      </c>
      <c r="H110" s="229"/>
    </row>
    <row r="111" spans="1:8" ht="48" customHeight="1" x14ac:dyDescent="0.2">
      <c r="A111" s="197" t="s">
        <v>26</v>
      </c>
      <c r="B111" s="198"/>
      <c r="C111" s="198"/>
      <c r="D111" s="198"/>
      <c r="E111" s="198"/>
      <c r="F111" s="198"/>
      <c r="G111" s="216">
        <v>0</v>
      </c>
      <c r="H111" s="230"/>
    </row>
    <row r="112" spans="1:8" ht="45.75" customHeight="1" x14ac:dyDescent="0.2">
      <c r="A112" s="197" t="s">
        <v>27</v>
      </c>
      <c r="B112" s="198"/>
      <c r="C112" s="198"/>
      <c r="D112" s="198"/>
      <c r="E112" s="198"/>
      <c r="F112" s="198"/>
      <c r="G112" s="216">
        <v>0</v>
      </c>
      <c r="H112" s="229"/>
    </row>
    <row r="113" spans="1:8" ht="15.75" customHeight="1" x14ac:dyDescent="0.2">
      <c r="A113" s="197" t="s">
        <v>28</v>
      </c>
      <c r="B113" s="198"/>
      <c r="C113" s="198"/>
      <c r="D113" s="198"/>
      <c r="E113" s="198"/>
      <c r="F113" s="198"/>
      <c r="G113" s="216">
        <v>4231125.92</v>
      </c>
      <c r="H113" s="229"/>
    </row>
    <row r="114" spans="1:8" ht="33.75" customHeight="1" x14ac:dyDescent="0.2">
      <c r="A114" s="197" t="s">
        <v>29</v>
      </c>
      <c r="B114" s="198"/>
      <c r="C114" s="198"/>
      <c r="D114" s="198"/>
      <c r="E114" s="198"/>
      <c r="F114" s="198"/>
      <c r="G114" s="216">
        <v>2041103.48</v>
      </c>
      <c r="H114" s="229"/>
    </row>
    <row r="115" spans="1:8" x14ac:dyDescent="0.2">
      <c r="A115" s="197" t="s">
        <v>24</v>
      </c>
      <c r="B115" s="198"/>
      <c r="C115" s="198"/>
      <c r="D115" s="198"/>
      <c r="E115" s="198"/>
      <c r="F115" s="198"/>
      <c r="G115" s="223"/>
      <c r="H115" s="229"/>
    </row>
    <row r="116" spans="1:8" ht="18" customHeight="1" x14ac:dyDescent="0.2">
      <c r="A116" s="197" t="s">
        <v>30</v>
      </c>
      <c r="B116" s="198"/>
      <c r="C116" s="198"/>
      <c r="D116" s="198"/>
      <c r="E116" s="198"/>
      <c r="F116" s="198"/>
      <c r="G116" s="223">
        <v>895056.47</v>
      </c>
      <c r="H116" s="229"/>
    </row>
    <row r="117" spans="1:8" ht="17.25" customHeight="1" x14ac:dyDescent="0.2">
      <c r="A117" s="197" t="s">
        <v>31</v>
      </c>
      <c r="B117" s="198"/>
      <c r="C117" s="198"/>
      <c r="D117" s="198"/>
      <c r="E117" s="198"/>
      <c r="F117" s="198"/>
      <c r="G117" s="223">
        <v>188290.46</v>
      </c>
      <c r="H117" s="229"/>
    </row>
    <row r="118" spans="1:8" x14ac:dyDescent="0.2">
      <c r="A118" s="197" t="s">
        <v>32</v>
      </c>
      <c r="B118" s="198"/>
      <c r="C118" s="198"/>
      <c r="D118" s="198"/>
      <c r="E118" s="198"/>
      <c r="F118" s="198"/>
      <c r="G118" s="223"/>
      <c r="H118" s="229"/>
    </row>
    <row r="119" spans="1:8" x14ac:dyDescent="0.2">
      <c r="A119" s="197" t="s">
        <v>22</v>
      </c>
      <c r="B119" s="198"/>
      <c r="C119" s="198"/>
      <c r="D119" s="198"/>
      <c r="E119" s="198"/>
      <c r="F119" s="198"/>
      <c r="G119" s="216"/>
      <c r="H119" s="218"/>
    </row>
    <row r="120" spans="1:8" ht="29.25" customHeight="1" x14ac:dyDescent="0.2">
      <c r="A120" s="197" t="s">
        <v>33</v>
      </c>
      <c r="B120" s="198"/>
      <c r="C120" s="198"/>
      <c r="D120" s="198"/>
      <c r="E120" s="198"/>
      <c r="F120" s="198"/>
      <c r="G120" s="216"/>
      <c r="H120" s="218"/>
    </row>
    <row r="121" spans="1:8" ht="28.5" customHeight="1" x14ac:dyDescent="0.2">
      <c r="A121" s="197" t="s">
        <v>34</v>
      </c>
      <c r="B121" s="198"/>
      <c r="C121" s="198"/>
      <c r="D121" s="198"/>
      <c r="E121" s="198"/>
      <c r="F121" s="198"/>
      <c r="G121" s="216"/>
      <c r="H121" s="218"/>
    </row>
    <row r="122" spans="1:8" x14ac:dyDescent="0.2">
      <c r="A122" s="197" t="s">
        <v>24</v>
      </c>
      <c r="B122" s="198"/>
      <c r="C122" s="198"/>
      <c r="D122" s="198"/>
      <c r="E122" s="198"/>
      <c r="F122" s="198"/>
      <c r="G122" s="216"/>
      <c r="H122" s="218"/>
    </row>
    <row r="123" spans="1:8" x14ac:dyDescent="0.2">
      <c r="A123" s="197" t="s">
        <v>35</v>
      </c>
      <c r="B123" s="198"/>
      <c r="C123" s="198"/>
      <c r="D123" s="198"/>
      <c r="E123" s="198"/>
      <c r="F123" s="198"/>
      <c r="G123" s="216"/>
      <c r="H123" s="218"/>
    </row>
    <row r="124" spans="1:8" ht="13.5" customHeight="1" x14ac:dyDescent="0.2">
      <c r="A124" s="197" t="s">
        <v>36</v>
      </c>
      <c r="B124" s="198"/>
      <c r="C124" s="198"/>
      <c r="D124" s="198"/>
      <c r="E124" s="198"/>
      <c r="F124" s="198"/>
      <c r="G124" s="216"/>
      <c r="H124" s="218"/>
    </row>
    <row r="125" spans="1:8" ht="16.5" customHeight="1" x14ac:dyDescent="0.2">
      <c r="A125" s="197" t="s">
        <v>37</v>
      </c>
      <c r="B125" s="198"/>
      <c r="C125" s="198"/>
      <c r="D125" s="198"/>
      <c r="E125" s="198"/>
      <c r="F125" s="198"/>
      <c r="G125" s="216"/>
      <c r="H125" s="218"/>
    </row>
    <row r="126" spans="1:8" ht="16.5" customHeight="1" x14ac:dyDescent="0.2">
      <c r="A126" s="197" t="s">
        <v>38</v>
      </c>
      <c r="B126" s="198"/>
      <c r="C126" s="198"/>
      <c r="D126" s="198"/>
      <c r="E126" s="198"/>
      <c r="F126" s="198"/>
      <c r="G126" s="216"/>
      <c r="H126" s="218"/>
    </row>
    <row r="127" spans="1:8" x14ac:dyDescent="0.2">
      <c r="A127" s="197" t="s">
        <v>39</v>
      </c>
      <c r="B127" s="198"/>
      <c r="C127" s="198"/>
      <c r="D127" s="198"/>
      <c r="E127" s="198"/>
      <c r="F127" s="198"/>
      <c r="G127" s="216"/>
      <c r="H127" s="218"/>
    </row>
    <row r="128" spans="1:8" ht="15.75" customHeight="1" x14ac:dyDescent="0.2">
      <c r="A128" s="197" t="s">
        <v>40</v>
      </c>
      <c r="B128" s="198"/>
      <c r="C128" s="198"/>
      <c r="D128" s="198"/>
      <c r="E128" s="198"/>
      <c r="F128" s="198"/>
      <c r="G128" s="216"/>
      <c r="H128" s="218"/>
    </row>
    <row r="129" spans="1:8" ht="16.5" customHeight="1" x14ac:dyDescent="0.2">
      <c r="A129" s="197" t="s">
        <v>41</v>
      </c>
      <c r="B129" s="198"/>
      <c r="C129" s="198"/>
      <c r="D129" s="198"/>
      <c r="E129" s="198"/>
      <c r="F129" s="198"/>
      <c r="G129" s="216"/>
      <c r="H129" s="218"/>
    </row>
    <row r="130" spans="1:8" ht="15.75" customHeight="1" x14ac:dyDescent="0.2">
      <c r="A130" s="197" t="s">
        <v>42</v>
      </c>
      <c r="B130" s="198"/>
      <c r="C130" s="198"/>
      <c r="D130" s="198"/>
      <c r="E130" s="198"/>
      <c r="F130" s="198"/>
      <c r="G130" s="216"/>
      <c r="H130" s="218"/>
    </row>
    <row r="131" spans="1:8" ht="16.5" customHeight="1" x14ac:dyDescent="0.2">
      <c r="A131" s="197" t="s">
        <v>43</v>
      </c>
      <c r="B131" s="198"/>
      <c r="C131" s="198"/>
      <c r="D131" s="198"/>
      <c r="E131" s="198"/>
      <c r="F131" s="198"/>
      <c r="G131" s="216"/>
      <c r="H131" s="218"/>
    </row>
    <row r="132" spans="1:8" x14ac:dyDescent="0.2">
      <c r="A132" s="197" t="s">
        <v>44</v>
      </c>
      <c r="B132" s="198"/>
      <c r="C132" s="198"/>
      <c r="D132" s="198"/>
      <c r="E132" s="198"/>
      <c r="F132" s="198"/>
      <c r="G132" s="216"/>
      <c r="H132" s="218"/>
    </row>
    <row r="133" spans="1:8" ht="33" customHeight="1" x14ac:dyDescent="0.2">
      <c r="A133" s="197" t="s">
        <v>45</v>
      </c>
      <c r="B133" s="198"/>
      <c r="C133" s="198"/>
      <c r="D133" s="198"/>
      <c r="E133" s="198"/>
      <c r="F133" s="198"/>
      <c r="G133" s="216"/>
      <c r="H133" s="218"/>
    </row>
    <row r="134" spans="1:8" x14ac:dyDescent="0.2">
      <c r="A134" s="197" t="s">
        <v>24</v>
      </c>
      <c r="B134" s="198"/>
      <c r="C134" s="198"/>
      <c r="D134" s="198"/>
      <c r="E134" s="198"/>
      <c r="F134" s="198"/>
      <c r="G134" s="216"/>
      <c r="H134" s="218"/>
    </row>
    <row r="135" spans="1:8" x14ac:dyDescent="0.2">
      <c r="A135" s="197" t="s">
        <v>46</v>
      </c>
      <c r="B135" s="198"/>
      <c r="C135" s="198"/>
      <c r="D135" s="198"/>
      <c r="E135" s="198"/>
      <c r="F135" s="198"/>
      <c r="G135" s="216"/>
      <c r="H135" s="218"/>
    </row>
    <row r="136" spans="1:8" ht="16.5" customHeight="1" x14ac:dyDescent="0.2">
      <c r="A136" s="197" t="s">
        <v>47</v>
      </c>
      <c r="B136" s="198"/>
      <c r="C136" s="198"/>
      <c r="D136" s="198"/>
      <c r="E136" s="198"/>
      <c r="F136" s="198"/>
      <c r="G136" s="216"/>
      <c r="H136" s="218"/>
    </row>
    <row r="137" spans="1:8" ht="15.75" customHeight="1" x14ac:dyDescent="0.2">
      <c r="A137" s="197" t="s">
        <v>48</v>
      </c>
      <c r="B137" s="198"/>
      <c r="C137" s="198"/>
      <c r="D137" s="198"/>
      <c r="E137" s="198"/>
      <c r="F137" s="198"/>
      <c r="G137" s="216"/>
      <c r="H137" s="218"/>
    </row>
    <row r="138" spans="1:8" ht="15" customHeight="1" x14ac:dyDescent="0.2">
      <c r="A138" s="197" t="s">
        <v>49</v>
      </c>
      <c r="B138" s="198"/>
      <c r="C138" s="198"/>
      <c r="D138" s="198"/>
      <c r="E138" s="198"/>
      <c r="F138" s="198"/>
      <c r="G138" s="216"/>
      <c r="H138" s="218"/>
    </row>
    <row r="139" spans="1:8" x14ac:dyDescent="0.2">
      <c r="A139" s="197" t="s">
        <v>50</v>
      </c>
      <c r="B139" s="198"/>
      <c r="C139" s="198"/>
      <c r="D139" s="198"/>
      <c r="E139" s="198"/>
      <c r="F139" s="198"/>
      <c r="G139" s="216"/>
      <c r="H139" s="218"/>
    </row>
    <row r="140" spans="1:8" ht="14.25" customHeight="1" x14ac:dyDescent="0.2">
      <c r="A140" s="197" t="s">
        <v>51</v>
      </c>
      <c r="B140" s="198"/>
      <c r="C140" s="198"/>
      <c r="D140" s="198"/>
      <c r="E140" s="198"/>
      <c r="F140" s="198"/>
      <c r="G140" s="216"/>
      <c r="H140" s="218"/>
    </row>
    <row r="141" spans="1:8" ht="17.25" customHeight="1" x14ac:dyDescent="0.2">
      <c r="A141" s="197" t="s">
        <v>52</v>
      </c>
      <c r="B141" s="198"/>
      <c r="C141" s="198"/>
      <c r="D141" s="198"/>
      <c r="E141" s="198"/>
      <c r="F141" s="198"/>
      <c r="G141" s="216"/>
      <c r="H141" s="218"/>
    </row>
    <row r="142" spans="1:8" ht="16.5" customHeight="1" x14ac:dyDescent="0.2">
      <c r="A142" s="197" t="s">
        <v>53</v>
      </c>
      <c r="B142" s="198"/>
      <c r="C142" s="198"/>
      <c r="D142" s="198"/>
      <c r="E142" s="198"/>
      <c r="F142" s="198"/>
      <c r="G142" s="216"/>
      <c r="H142" s="218"/>
    </row>
    <row r="143" spans="1:8" ht="16.5" customHeight="1" x14ac:dyDescent="0.2">
      <c r="A143" s="197" t="s">
        <v>54</v>
      </c>
      <c r="B143" s="198"/>
      <c r="C143" s="198"/>
      <c r="D143" s="198"/>
      <c r="E143" s="198"/>
      <c r="F143" s="198"/>
      <c r="G143" s="216"/>
      <c r="H143" s="218"/>
    </row>
    <row r="144" spans="1:8" x14ac:dyDescent="0.2">
      <c r="A144" s="197" t="s">
        <v>55</v>
      </c>
      <c r="B144" s="198"/>
      <c r="C144" s="198"/>
      <c r="D144" s="198"/>
      <c r="E144" s="198"/>
      <c r="F144" s="198"/>
      <c r="G144" s="216"/>
      <c r="H144" s="218"/>
    </row>
    <row r="145" spans="1:8" x14ac:dyDescent="0.2">
      <c r="A145" s="197" t="s">
        <v>56</v>
      </c>
      <c r="B145" s="198"/>
      <c r="C145" s="198"/>
      <c r="D145" s="198"/>
      <c r="E145" s="198"/>
      <c r="F145" s="198"/>
      <c r="G145" s="216"/>
      <c r="H145" s="218"/>
    </row>
    <row r="146" spans="1:8" x14ac:dyDescent="0.2">
      <c r="A146" s="197" t="s">
        <v>22</v>
      </c>
      <c r="B146" s="198"/>
      <c r="C146" s="198"/>
      <c r="D146" s="198"/>
      <c r="E146" s="198"/>
      <c r="F146" s="198"/>
      <c r="G146" s="216"/>
      <c r="H146" s="218"/>
    </row>
    <row r="147" spans="1:8" x14ac:dyDescent="0.2">
      <c r="A147" s="197" t="s">
        <v>57</v>
      </c>
      <c r="B147" s="198"/>
      <c r="C147" s="198"/>
      <c r="D147" s="198"/>
      <c r="E147" s="198"/>
      <c r="F147" s="198"/>
      <c r="G147" s="216"/>
      <c r="H147" s="218"/>
    </row>
    <row r="148" spans="1:8" ht="45.75" customHeight="1" x14ac:dyDescent="0.2">
      <c r="A148" s="197" t="s">
        <v>58</v>
      </c>
      <c r="B148" s="198"/>
      <c r="C148" s="198"/>
      <c r="D148" s="198"/>
      <c r="E148" s="198"/>
      <c r="F148" s="198"/>
      <c r="G148" s="216"/>
      <c r="H148" s="218"/>
    </row>
    <row r="149" spans="1:8" x14ac:dyDescent="0.2">
      <c r="A149" s="197" t="s">
        <v>24</v>
      </c>
      <c r="B149" s="198"/>
      <c r="C149" s="198"/>
      <c r="D149" s="198"/>
      <c r="E149" s="198"/>
      <c r="F149" s="198"/>
      <c r="G149" s="216"/>
      <c r="H149" s="218"/>
    </row>
    <row r="150" spans="1:8" ht="16.5" customHeight="1" x14ac:dyDescent="0.2">
      <c r="A150" s="197" t="s">
        <v>59</v>
      </c>
      <c r="B150" s="198"/>
      <c r="C150" s="198"/>
      <c r="D150" s="198"/>
      <c r="E150" s="198"/>
      <c r="F150" s="198"/>
      <c r="G150" s="216"/>
      <c r="H150" s="218"/>
    </row>
    <row r="151" spans="1:8" x14ac:dyDescent="0.2">
      <c r="A151" s="197" t="s">
        <v>60</v>
      </c>
      <c r="B151" s="198"/>
      <c r="C151" s="198"/>
      <c r="D151" s="198"/>
      <c r="E151" s="198"/>
      <c r="F151" s="198"/>
      <c r="G151" s="216"/>
      <c r="H151" s="218"/>
    </row>
    <row r="152" spans="1:8" x14ac:dyDescent="0.2">
      <c r="A152" s="197" t="s">
        <v>61</v>
      </c>
      <c r="B152" s="198"/>
      <c r="C152" s="198"/>
      <c r="D152" s="198"/>
      <c r="E152" s="198"/>
      <c r="F152" s="198"/>
      <c r="G152" s="216"/>
      <c r="H152" s="218"/>
    </row>
    <row r="153" spans="1:8" x14ac:dyDescent="0.2">
      <c r="A153" s="197" t="s">
        <v>62</v>
      </c>
      <c r="B153" s="198"/>
      <c r="C153" s="198"/>
      <c r="D153" s="198"/>
      <c r="E153" s="198"/>
      <c r="F153" s="198"/>
      <c r="G153" s="216"/>
      <c r="H153" s="218"/>
    </row>
    <row r="154" spans="1:8" x14ac:dyDescent="0.2">
      <c r="A154" s="197" t="s">
        <v>63</v>
      </c>
      <c r="B154" s="198"/>
      <c r="C154" s="198"/>
      <c r="D154" s="198"/>
      <c r="E154" s="198"/>
      <c r="F154" s="198"/>
      <c r="G154" s="216"/>
      <c r="H154" s="218"/>
    </row>
    <row r="155" spans="1:8" x14ac:dyDescent="0.2">
      <c r="A155" s="197" t="s">
        <v>64</v>
      </c>
      <c r="B155" s="198"/>
      <c r="C155" s="198"/>
      <c r="D155" s="198"/>
      <c r="E155" s="198"/>
      <c r="F155" s="198"/>
      <c r="G155" s="216"/>
      <c r="H155" s="218"/>
    </row>
    <row r="156" spans="1:8" x14ac:dyDescent="0.2">
      <c r="A156" s="197" t="s">
        <v>65</v>
      </c>
      <c r="B156" s="198"/>
      <c r="C156" s="198"/>
      <c r="D156" s="198"/>
      <c r="E156" s="198"/>
      <c r="F156" s="198"/>
      <c r="G156" s="216"/>
      <c r="H156" s="218"/>
    </row>
    <row r="157" spans="1:8" x14ac:dyDescent="0.2">
      <c r="A157" s="197" t="s">
        <v>66</v>
      </c>
      <c r="B157" s="198"/>
      <c r="C157" s="198"/>
      <c r="D157" s="198"/>
      <c r="E157" s="198"/>
      <c r="F157" s="198"/>
      <c r="G157" s="216"/>
      <c r="H157" s="218"/>
    </row>
    <row r="158" spans="1:8" x14ac:dyDescent="0.2">
      <c r="A158" s="197" t="s">
        <v>67</v>
      </c>
      <c r="B158" s="198"/>
      <c r="C158" s="198"/>
      <c r="D158" s="198"/>
      <c r="E158" s="198"/>
      <c r="F158" s="198"/>
      <c r="G158" s="216"/>
      <c r="H158" s="218"/>
    </row>
    <row r="159" spans="1:8" x14ac:dyDescent="0.2">
      <c r="A159" s="197" t="s">
        <v>68</v>
      </c>
      <c r="B159" s="198"/>
      <c r="C159" s="198"/>
      <c r="D159" s="198"/>
      <c r="E159" s="198"/>
      <c r="F159" s="198"/>
      <c r="G159" s="216"/>
      <c r="H159" s="218"/>
    </row>
    <row r="160" spans="1:8" x14ac:dyDescent="0.2">
      <c r="A160" s="197" t="s">
        <v>69</v>
      </c>
      <c r="B160" s="198"/>
      <c r="C160" s="198"/>
      <c r="D160" s="198"/>
      <c r="E160" s="198"/>
      <c r="F160" s="198"/>
      <c r="G160" s="216"/>
      <c r="H160" s="218"/>
    </row>
    <row r="161" spans="1:8" x14ac:dyDescent="0.2">
      <c r="A161" s="197" t="s">
        <v>70</v>
      </c>
      <c r="B161" s="198"/>
      <c r="C161" s="198"/>
      <c r="D161" s="198"/>
      <c r="E161" s="198"/>
      <c r="F161" s="198"/>
      <c r="G161" s="216"/>
      <c r="H161" s="218"/>
    </row>
    <row r="162" spans="1:8" x14ac:dyDescent="0.2">
      <c r="A162" s="197" t="s">
        <v>71</v>
      </c>
      <c r="B162" s="198"/>
      <c r="C162" s="198"/>
      <c r="D162" s="198"/>
      <c r="E162" s="198"/>
      <c r="F162" s="198"/>
      <c r="G162" s="216"/>
      <c r="H162" s="218"/>
    </row>
    <row r="163" spans="1:8" ht="45" customHeight="1" x14ac:dyDescent="0.2">
      <c r="A163" s="197" t="s">
        <v>72</v>
      </c>
      <c r="B163" s="198"/>
      <c r="C163" s="198"/>
      <c r="D163" s="198"/>
      <c r="E163" s="198"/>
      <c r="F163" s="198"/>
      <c r="G163" s="216"/>
      <c r="H163" s="218"/>
    </row>
    <row r="164" spans="1:8" x14ac:dyDescent="0.2">
      <c r="A164" s="197" t="s">
        <v>24</v>
      </c>
      <c r="B164" s="198"/>
      <c r="C164" s="198"/>
      <c r="D164" s="198"/>
      <c r="E164" s="198"/>
      <c r="F164" s="198"/>
      <c r="G164" s="216"/>
      <c r="H164" s="218"/>
    </row>
    <row r="165" spans="1:8" ht="18" customHeight="1" x14ac:dyDescent="0.2">
      <c r="A165" s="197" t="s">
        <v>73</v>
      </c>
      <c r="B165" s="198"/>
      <c r="C165" s="198"/>
      <c r="D165" s="198"/>
      <c r="E165" s="198"/>
      <c r="F165" s="198"/>
      <c r="G165" s="216"/>
      <c r="H165" s="218"/>
    </row>
    <row r="166" spans="1:8" x14ac:dyDescent="0.2">
      <c r="A166" s="197" t="s">
        <v>74</v>
      </c>
      <c r="B166" s="198"/>
      <c r="C166" s="198"/>
      <c r="D166" s="198"/>
      <c r="E166" s="198"/>
      <c r="F166" s="198"/>
      <c r="G166" s="216"/>
      <c r="H166" s="218"/>
    </row>
    <row r="167" spans="1:8" x14ac:dyDescent="0.2">
      <c r="A167" s="197" t="s">
        <v>75</v>
      </c>
      <c r="B167" s="198"/>
      <c r="C167" s="198"/>
      <c r="D167" s="198"/>
      <c r="E167" s="198"/>
      <c r="F167" s="198"/>
      <c r="G167" s="216"/>
      <c r="H167" s="218"/>
    </row>
    <row r="168" spans="1:8" x14ac:dyDescent="0.2">
      <c r="A168" s="197" t="s">
        <v>76</v>
      </c>
      <c r="B168" s="198"/>
      <c r="C168" s="198"/>
      <c r="D168" s="198"/>
      <c r="E168" s="198"/>
      <c r="F168" s="198"/>
      <c r="G168" s="216"/>
      <c r="H168" s="218"/>
    </row>
    <row r="169" spans="1:8" x14ac:dyDescent="0.2">
      <c r="A169" s="197" t="s">
        <v>77</v>
      </c>
      <c r="B169" s="198"/>
      <c r="C169" s="198"/>
      <c r="D169" s="198"/>
      <c r="E169" s="198"/>
      <c r="F169" s="198"/>
      <c r="G169" s="216"/>
      <c r="H169" s="218"/>
    </row>
    <row r="170" spans="1:8" x14ac:dyDescent="0.2">
      <c r="A170" s="197" t="s">
        <v>78</v>
      </c>
      <c r="B170" s="198"/>
      <c r="C170" s="198"/>
      <c r="D170" s="198"/>
      <c r="E170" s="198"/>
      <c r="F170" s="198"/>
      <c r="G170" s="216"/>
      <c r="H170" s="218"/>
    </row>
    <row r="171" spans="1:8" x14ac:dyDescent="0.2">
      <c r="A171" s="197" t="s">
        <v>79</v>
      </c>
      <c r="B171" s="198"/>
      <c r="C171" s="198"/>
      <c r="D171" s="198"/>
      <c r="E171" s="198"/>
      <c r="F171" s="198"/>
      <c r="G171" s="216"/>
      <c r="H171" s="218"/>
    </row>
    <row r="172" spans="1:8" x14ac:dyDescent="0.2">
      <c r="A172" s="197" t="s">
        <v>80</v>
      </c>
      <c r="B172" s="198"/>
      <c r="C172" s="198"/>
      <c r="D172" s="198"/>
      <c r="E172" s="198"/>
      <c r="F172" s="198"/>
      <c r="G172" s="216"/>
      <c r="H172" s="218"/>
    </row>
    <row r="173" spans="1:8" x14ac:dyDescent="0.2">
      <c r="A173" s="197" t="s">
        <v>81</v>
      </c>
      <c r="B173" s="198"/>
      <c r="C173" s="198"/>
      <c r="D173" s="198"/>
      <c r="E173" s="198"/>
      <c r="F173" s="198"/>
      <c r="G173" s="216"/>
      <c r="H173" s="218"/>
    </row>
    <row r="174" spans="1:8" ht="16.5" customHeight="1" x14ac:dyDescent="0.2">
      <c r="A174" s="197" t="s">
        <v>82</v>
      </c>
      <c r="B174" s="198"/>
      <c r="C174" s="198"/>
      <c r="D174" s="198"/>
      <c r="E174" s="198"/>
      <c r="F174" s="198"/>
      <c r="G174" s="216"/>
      <c r="H174" s="218"/>
    </row>
    <row r="175" spans="1:8" ht="0.75" customHeight="1" x14ac:dyDescent="0.2">
      <c r="A175" s="197"/>
      <c r="B175" s="198"/>
      <c r="C175" s="198"/>
      <c r="D175" s="198"/>
      <c r="E175" s="198"/>
      <c r="F175" s="198"/>
      <c r="G175" s="216"/>
      <c r="H175" s="218"/>
    </row>
    <row r="176" spans="1:8" x14ac:dyDescent="0.2">
      <c r="A176" s="197" t="s">
        <v>83</v>
      </c>
      <c r="B176" s="198"/>
      <c r="C176" s="198"/>
      <c r="D176" s="198"/>
      <c r="E176" s="198"/>
      <c r="F176" s="198"/>
      <c r="G176" s="216"/>
      <c r="H176" s="218"/>
    </row>
    <row r="177" spans="1:13" x14ac:dyDescent="0.2">
      <c r="A177" s="197" t="s">
        <v>84</v>
      </c>
      <c r="B177" s="198"/>
      <c r="C177" s="198"/>
      <c r="D177" s="198"/>
      <c r="E177" s="198"/>
      <c r="F177" s="198"/>
      <c r="G177" s="216"/>
      <c r="H177" s="218"/>
    </row>
    <row r="178" spans="1:13" x14ac:dyDescent="0.2">
      <c r="A178" s="197" t="s">
        <v>85</v>
      </c>
      <c r="B178" s="198"/>
      <c r="C178" s="198"/>
      <c r="D178" s="198"/>
      <c r="E178" s="198"/>
      <c r="F178" s="198"/>
      <c r="G178" s="216"/>
      <c r="H178" s="218"/>
    </row>
    <row r="179" spans="1:13" ht="42.75" customHeight="1" x14ac:dyDescent="0.2">
      <c r="A179" s="219" t="s">
        <v>304</v>
      </c>
      <c r="B179" s="219"/>
      <c r="C179" s="219"/>
      <c r="D179" s="219"/>
      <c r="E179" s="219"/>
      <c r="F179" s="219"/>
      <c r="G179" s="219"/>
      <c r="H179" s="219"/>
    </row>
    <row r="180" spans="1:13" ht="17.25" customHeight="1" x14ac:dyDescent="0.2">
      <c r="A180" s="210" t="s">
        <v>19</v>
      </c>
      <c r="B180" s="210"/>
      <c r="C180" s="210"/>
      <c r="D180" s="210" t="s">
        <v>86</v>
      </c>
      <c r="E180" s="216" t="s">
        <v>87</v>
      </c>
      <c r="F180" s="226" t="s">
        <v>88</v>
      </c>
      <c r="G180" s="227"/>
      <c r="H180" s="227"/>
      <c r="I180" s="227"/>
      <c r="J180" s="227"/>
      <c r="K180" s="227"/>
      <c r="L180" s="228"/>
    </row>
    <row r="181" spans="1:13" ht="15" customHeight="1" x14ac:dyDescent="0.2">
      <c r="A181" s="210"/>
      <c r="B181" s="210"/>
      <c r="C181" s="210"/>
      <c r="D181" s="210"/>
      <c r="E181" s="216"/>
      <c r="F181" s="220" t="s">
        <v>90</v>
      </c>
      <c r="G181" s="223" t="s">
        <v>89</v>
      </c>
      <c r="H181" s="224"/>
      <c r="I181" s="224"/>
      <c r="J181" s="224"/>
      <c r="K181" s="224"/>
      <c r="L181" s="225"/>
    </row>
    <row r="182" spans="1:13" ht="180.75" customHeight="1" x14ac:dyDescent="0.2">
      <c r="A182" s="210"/>
      <c r="B182" s="210"/>
      <c r="C182" s="210"/>
      <c r="D182" s="210"/>
      <c r="E182" s="216"/>
      <c r="F182" s="221"/>
      <c r="G182" s="216" t="s">
        <v>91</v>
      </c>
      <c r="H182" s="216" t="s">
        <v>264</v>
      </c>
      <c r="I182" s="216" t="s">
        <v>92</v>
      </c>
      <c r="J182" s="216" t="s">
        <v>93</v>
      </c>
      <c r="K182" s="216" t="s">
        <v>94</v>
      </c>
      <c r="L182" s="217"/>
    </row>
    <row r="183" spans="1:13" ht="34.5" customHeight="1" x14ac:dyDescent="0.2">
      <c r="A183" s="210"/>
      <c r="B183" s="210"/>
      <c r="C183" s="210"/>
      <c r="D183" s="210"/>
      <c r="E183" s="216"/>
      <c r="F183" s="222"/>
      <c r="G183" s="216"/>
      <c r="H183" s="216"/>
      <c r="I183" s="216"/>
      <c r="J183" s="216"/>
      <c r="K183" s="32" t="s">
        <v>95</v>
      </c>
      <c r="L183" s="33" t="s">
        <v>96</v>
      </c>
      <c r="M183" s="1"/>
    </row>
    <row r="184" spans="1:13" ht="15" customHeight="1" x14ac:dyDescent="0.2">
      <c r="A184" s="210">
        <v>1</v>
      </c>
      <c r="B184" s="210"/>
      <c r="C184" s="210"/>
      <c r="D184" s="146">
        <v>2</v>
      </c>
      <c r="E184" s="34">
        <v>3</v>
      </c>
      <c r="F184" s="34">
        <v>4</v>
      </c>
      <c r="G184" s="34">
        <v>5</v>
      </c>
      <c r="H184" s="34">
        <v>6</v>
      </c>
      <c r="I184" s="34">
        <v>7</v>
      </c>
      <c r="J184" s="34">
        <v>8</v>
      </c>
      <c r="K184" s="35">
        <v>9</v>
      </c>
      <c r="L184" s="36">
        <v>10</v>
      </c>
      <c r="M184" s="1"/>
    </row>
    <row r="185" spans="1:13" ht="28.5" customHeight="1" x14ac:dyDescent="0.2">
      <c r="A185" s="211" t="s">
        <v>97</v>
      </c>
      <c r="B185" s="212"/>
      <c r="C185" s="212"/>
      <c r="D185" s="141"/>
      <c r="E185" s="37" t="s">
        <v>98</v>
      </c>
      <c r="F185" s="40">
        <f>G185+H185+K185</f>
        <v>0</v>
      </c>
      <c r="G185" s="38">
        <v>0</v>
      </c>
      <c r="H185" s="39"/>
      <c r="I185" s="164"/>
      <c r="J185" s="164"/>
      <c r="K185" s="165"/>
      <c r="L185" s="164"/>
    </row>
    <row r="186" spans="1:13" x14ac:dyDescent="0.2">
      <c r="A186" s="197" t="s">
        <v>99</v>
      </c>
      <c r="B186" s="198"/>
      <c r="C186" s="198"/>
      <c r="D186" s="137"/>
      <c r="E186" s="143" t="s">
        <v>98</v>
      </c>
      <c r="F186" s="40">
        <f>G186+H186+K186</f>
        <v>22044760</v>
      </c>
      <c r="G186" s="40">
        <f>G188+G189+G190+G192</f>
        <v>16728460</v>
      </c>
      <c r="H186" s="40">
        <f>SUM(H187:H192)</f>
        <v>2739200</v>
      </c>
      <c r="I186" s="40"/>
      <c r="J186" s="40"/>
      <c r="K186" s="40">
        <f t="shared" ref="K186" si="0">K188+K189+K190+K192</f>
        <v>2577100</v>
      </c>
      <c r="L186" s="164"/>
    </row>
    <row r="187" spans="1:13" x14ac:dyDescent="0.2">
      <c r="A187" s="197" t="s">
        <v>89</v>
      </c>
      <c r="B187" s="198"/>
      <c r="C187" s="198"/>
      <c r="D187" s="137"/>
      <c r="E187" s="143" t="s">
        <v>98</v>
      </c>
      <c r="F187" s="40">
        <f t="shared" ref="F187:F190" si="1">G187+H187+K187</f>
        <v>0</v>
      </c>
      <c r="G187" s="41"/>
      <c r="H187" s="42"/>
      <c r="I187" s="164"/>
      <c r="J187" s="164"/>
      <c r="K187" s="165"/>
      <c r="L187" s="164"/>
    </row>
    <row r="188" spans="1:13" ht="46.5" customHeight="1" x14ac:dyDescent="0.2">
      <c r="A188" s="213" t="s">
        <v>100</v>
      </c>
      <c r="B188" s="214"/>
      <c r="C188" s="215"/>
      <c r="D188" s="142"/>
      <c r="E188" s="143" t="s">
        <v>98</v>
      </c>
      <c r="F188" s="40">
        <f t="shared" si="1"/>
        <v>5569660</v>
      </c>
      <c r="G188" s="41">
        <f>'назначения на 01.01'!G12+'назначения на 01.01'!G18+'назначения на 01.01'!G26+'назначения на 01.01'!G28</f>
        <v>5569660</v>
      </c>
      <c r="H188" s="42"/>
      <c r="I188" s="164"/>
      <c r="J188" s="43"/>
      <c r="K188" s="165"/>
      <c r="L188" s="164"/>
    </row>
    <row r="189" spans="1:13" ht="45" customHeight="1" x14ac:dyDescent="0.2">
      <c r="A189" s="213" t="s">
        <v>101</v>
      </c>
      <c r="B189" s="214"/>
      <c r="C189" s="215"/>
      <c r="D189" s="142"/>
      <c r="E189" s="143"/>
      <c r="F189" s="40">
        <f t="shared" si="1"/>
        <v>11158800</v>
      </c>
      <c r="G189" s="41">
        <f>'назначения на 01.01'!F12+'назначения на 01.01'!F18+'назначения на 01.01'!F28</f>
        <v>11158800</v>
      </c>
      <c r="H189" s="42"/>
      <c r="I189" s="164"/>
      <c r="J189" s="43"/>
      <c r="K189" s="165"/>
      <c r="L189" s="164"/>
    </row>
    <row r="190" spans="1:13" ht="18" customHeight="1" x14ac:dyDescent="0.2">
      <c r="A190" s="193" t="s">
        <v>102</v>
      </c>
      <c r="B190" s="194"/>
      <c r="C190" s="195"/>
      <c r="D190" s="140"/>
      <c r="E190" s="143"/>
      <c r="F190" s="40">
        <f t="shared" si="1"/>
        <v>2739200</v>
      </c>
      <c r="G190" s="41"/>
      <c r="H190" s="42">
        <f>'назначения на 01.01'!H8</f>
        <v>2739200</v>
      </c>
      <c r="I190" s="164"/>
      <c r="J190" s="164"/>
      <c r="K190" s="165"/>
      <c r="L190" s="164"/>
    </row>
    <row r="191" spans="1:13" ht="18" customHeight="1" x14ac:dyDescent="0.2">
      <c r="A191" s="193" t="s">
        <v>260</v>
      </c>
      <c r="B191" s="194"/>
      <c r="C191" s="195"/>
      <c r="D191" s="140"/>
      <c r="E191" s="143"/>
      <c r="F191" s="40"/>
      <c r="G191" s="41"/>
      <c r="H191" s="42"/>
      <c r="I191" s="164"/>
      <c r="J191" s="164"/>
      <c r="K191" s="165"/>
      <c r="L191" s="164"/>
    </row>
    <row r="192" spans="1:13" ht="111" customHeight="1" x14ac:dyDescent="0.2">
      <c r="A192" s="197" t="s">
        <v>103</v>
      </c>
      <c r="B192" s="198"/>
      <c r="C192" s="198"/>
      <c r="D192" s="137"/>
      <c r="E192" s="143" t="s">
        <v>98</v>
      </c>
      <c r="F192" s="40">
        <f>SUM(G192:K192)</f>
        <v>2577100</v>
      </c>
      <c r="G192" s="41"/>
      <c r="H192" s="42" t="s">
        <v>104</v>
      </c>
      <c r="I192" s="164"/>
      <c r="J192" s="164"/>
      <c r="K192" s="166">
        <f>'назначения на 01.01'!I8-'целев субсидии'!G58</f>
        <v>2577100</v>
      </c>
      <c r="L192" s="164"/>
    </row>
    <row r="193" spans="1:12" x14ac:dyDescent="0.2">
      <c r="A193" s="197" t="s">
        <v>89</v>
      </c>
      <c r="B193" s="198"/>
      <c r="C193" s="198"/>
      <c r="D193" s="137"/>
      <c r="E193" s="143" t="s">
        <v>98</v>
      </c>
      <c r="F193" s="41"/>
      <c r="G193" s="41"/>
      <c r="H193" s="42"/>
      <c r="I193" s="164"/>
      <c r="J193" s="164"/>
      <c r="K193" s="165"/>
      <c r="L193" s="164"/>
    </row>
    <row r="194" spans="1:12" ht="40.5" customHeight="1" x14ac:dyDescent="0.2">
      <c r="A194" s="197" t="s">
        <v>289</v>
      </c>
      <c r="B194" s="198"/>
      <c r="C194" s="198"/>
      <c r="D194" s="137"/>
      <c r="E194" s="143" t="s">
        <v>105</v>
      </c>
      <c r="F194" s="40">
        <f>SUM(G194+H194+K194)</f>
        <v>54900</v>
      </c>
      <c r="G194" s="41"/>
      <c r="H194" s="42"/>
      <c r="I194" s="164"/>
      <c r="J194" s="164"/>
      <c r="K194" s="41">
        <v>54900</v>
      </c>
      <c r="L194" s="164"/>
    </row>
    <row r="195" spans="1:12" ht="40.5" customHeight="1" x14ac:dyDescent="0.2">
      <c r="A195" s="186" t="s">
        <v>292</v>
      </c>
      <c r="B195" s="187"/>
      <c r="C195" s="188"/>
      <c r="D195" s="175"/>
      <c r="E195" s="176" t="s">
        <v>98</v>
      </c>
      <c r="F195" s="40">
        <f t="shared" ref="F195:F203" si="2">SUM(G195+H195+K195)</f>
        <v>43200</v>
      </c>
      <c r="G195" s="41"/>
      <c r="H195" s="42"/>
      <c r="I195" s="164"/>
      <c r="J195" s="164"/>
      <c r="K195" s="41">
        <v>43200</v>
      </c>
      <c r="L195" s="164"/>
    </row>
    <row r="196" spans="1:12" ht="40.5" customHeight="1" x14ac:dyDescent="0.2">
      <c r="A196" s="186" t="s">
        <v>294</v>
      </c>
      <c r="B196" s="187"/>
      <c r="C196" s="188"/>
      <c r="D196" s="175"/>
      <c r="E196" s="176" t="s">
        <v>98</v>
      </c>
      <c r="F196" s="40">
        <f t="shared" si="2"/>
        <v>67200</v>
      </c>
      <c r="G196" s="41"/>
      <c r="H196" s="42"/>
      <c r="I196" s="164"/>
      <c r="J196" s="164"/>
      <c r="K196" s="41">
        <v>67200</v>
      </c>
      <c r="L196" s="164"/>
    </row>
    <row r="197" spans="1:12" ht="40.5" customHeight="1" x14ac:dyDescent="0.2">
      <c r="A197" s="186" t="s">
        <v>293</v>
      </c>
      <c r="B197" s="187"/>
      <c r="C197" s="188"/>
      <c r="D197" s="175"/>
      <c r="E197" s="176" t="s">
        <v>98</v>
      </c>
      <c r="F197" s="40">
        <f t="shared" si="2"/>
        <v>54600</v>
      </c>
      <c r="G197" s="41"/>
      <c r="H197" s="42"/>
      <c r="I197" s="164"/>
      <c r="J197" s="164"/>
      <c r="K197" s="41">
        <v>54600</v>
      </c>
      <c r="L197" s="164"/>
    </row>
    <row r="198" spans="1:12" ht="40.5" customHeight="1" x14ac:dyDescent="0.2">
      <c r="A198" s="186" t="s">
        <v>291</v>
      </c>
      <c r="B198" s="187"/>
      <c r="C198" s="188"/>
      <c r="D198" s="175"/>
      <c r="E198" s="176" t="s">
        <v>98</v>
      </c>
      <c r="F198" s="40">
        <f t="shared" si="2"/>
        <v>50400</v>
      </c>
      <c r="G198" s="41"/>
      <c r="H198" s="42"/>
      <c r="I198" s="164"/>
      <c r="J198" s="164"/>
      <c r="K198" s="41">
        <v>50400</v>
      </c>
      <c r="L198" s="164"/>
    </row>
    <row r="199" spans="1:12" ht="29.25" customHeight="1" x14ac:dyDescent="0.2">
      <c r="A199" s="193" t="s">
        <v>288</v>
      </c>
      <c r="B199" s="194"/>
      <c r="C199" s="195"/>
      <c r="D199" s="140"/>
      <c r="E199" s="41" t="s">
        <v>98</v>
      </c>
      <c r="F199" s="40">
        <f t="shared" si="2"/>
        <v>50400</v>
      </c>
      <c r="G199" s="41"/>
      <c r="H199" s="42"/>
      <c r="I199" s="164"/>
      <c r="J199" s="164"/>
      <c r="K199" s="41">
        <v>50400</v>
      </c>
      <c r="L199" s="164"/>
    </row>
    <row r="200" spans="1:12" ht="29.25" customHeight="1" x14ac:dyDescent="0.2">
      <c r="A200" s="186" t="s">
        <v>290</v>
      </c>
      <c r="B200" s="187"/>
      <c r="C200" s="188"/>
      <c r="D200" s="173"/>
      <c r="E200" s="41" t="s">
        <v>98</v>
      </c>
      <c r="F200" s="40"/>
      <c r="G200" s="41"/>
      <c r="H200" s="42"/>
      <c r="I200" s="164"/>
      <c r="J200" s="164"/>
      <c r="K200" s="41">
        <v>50400</v>
      </c>
      <c r="L200" s="164"/>
    </row>
    <row r="201" spans="1:12" ht="30.75" customHeight="1" x14ac:dyDescent="0.2">
      <c r="A201" s="197" t="s">
        <v>106</v>
      </c>
      <c r="B201" s="198"/>
      <c r="C201" s="198"/>
      <c r="D201" s="137"/>
      <c r="E201" s="143" t="s">
        <v>98</v>
      </c>
      <c r="F201" s="40">
        <f t="shared" si="2"/>
        <v>2206000</v>
      </c>
      <c r="G201" s="41"/>
      <c r="H201" s="42"/>
      <c r="I201" s="164"/>
      <c r="J201" s="164"/>
      <c r="K201" s="41">
        <f>K203</f>
        <v>2206000</v>
      </c>
      <c r="L201" s="164"/>
    </row>
    <row r="202" spans="1:12" x14ac:dyDescent="0.2">
      <c r="A202" s="197" t="s">
        <v>89</v>
      </c>
      <c r="B202" s="198"/>
      <c r="C202" s="198"/>
      <c r="D202" s="137"/>
      <c r="E202" s="143" t="s">
        <v>98</v>
      </c>
      <c r="F202" s="40"/>
      <c r="G202" s="41"/>
      <c r="H202" s="42"/>
      <c r="I202" s="164"/>
      <c r="J202" s="164"/>
      <c r="K202" s="165"/>
      <c r="L202" s="164"/>
    </row>
    <row r="203" spans="1:12" ht="15.75" customHeight="1" x14ac:dyDescent="0.2">
      <c r="A203" s="193" t="s">
        <v>261</v>
      </c>
      <c r="B203" s="194"/>
      <c r="C203" s="195"/>
      <c r="D203" s="137"/>
      <c r="E203" s="143" t="s">
        <v>98</v>
      </c>
      <c r="F203" s="40">
        <f t="shared" si="2"/>
        <v>2206000</v>
      </c>
      <c r="G203" s="41"/>
      <c r="H203" s="42"/>
      <c r="I203" s="164"/>
      <c r="J203" s="164"/>
      <c r="K203" s="165">
        <v>2206000</v>
      </c>
      <c r="L203" s="164"/>
    </row>
    <row r="204" spans="1:12" ht="33" customHeight="1" x14ac:dyDescent="0.2">
      <c r="A204" s="197" t="s">
        <v>107</v>
      </c>
      <c r="B204" s="198"/>
      <c r="C204" s="198"/>
      <c r="D204" s="137"/>
      <c r="E204" s="143" t="s">
        <v>98</v>
      </c>
      <c r="F204" s="41">
        <v>0</v>
      </c>
      <c r="G204" s="41">
        <f>F204</f>
        <v>0</v>
      </c>
      <c r="H204" s="42"/>
      <c r="I204" s="164"/>
      <c r="J204" s="164"/>
      <c r="K204" s="165"/>
      <c r="L204" s="164"/>
    </row>
    <row r="205" spans="1:12" ht="30" customHeight="1" x14ac:dyDescent="0.2">
      <c r="A205" s="197" t="s">
        <v>108</v>
      </c>
      <c r="B205" s="198"/>
      <c r="C205" s="198"/>
      <c r="D205" s="137"/>
      <c r="E205" s="34">
        <v>900</v>
      </c>
      <c r="F205" s="40">
        <f>G205+H205+K205</f>
        <v>22044760</v>
      </c>
      <c r="G205" s="40">
        <f>G209+G218+G238+G240</f>
        <v>16728460</v>
      </c>
      <c r="H205" s="40">
        <f>H209+H218+H238+H240</f>
        <v>2739200</v>
      </c>
      <c r="I205" s="40"/>
      <c r="J205" s="40"/>
      <c r="K205" s="40">
        <f>K209+K218+K238+K240</f>
        <v>2577100</v>
      </c>
      <c r="L205" s="164"/>
    </row>
    <row r="206" spans="1:12" x14ac:dyDescent="0.2">
      <c r="A206" s="197" t="s">
        <v>89</v>
      </c>
      <c r="B206" s="198"/>
      <c r="C206" s="198"/>
      <c r="D206" s="137"/>
      <c r="E206" s="34"/>
      <c r="F206" s="40"/>
      <c r="G206" s="41"/>
      <c r="H206" s="42"/>
      <c r="I206" s="164"/>
      <c r="J206" s="164"/>
      <c r="K206" s="165"/>
      <c r="L206" s="164"/>
    </row>
    <row r="207" spans="1:12" x14ac:dyDescent="0.2">
      <c r="A207" s="189" t="s">
        <v>137</v>
      </c>
      <c r="B207" s="190"/>
      <c r="C207" s="191"/>
      <c r="D207" s="137"/>
      <c r="E207" s="34"/>
      <c r="F207" s="40">
        <f t="shared" ref="F207:F208" si="3">G207+H207+K207</f>
        <v>11158800</v>
      </c>
      <c r="G207" s="41">
        <f>G212+G216+G243</f>
        <v>11158800</v>
      </c>
      <c r="H207" s="42"/>
      <c r="I207" s="164"/>
      <c r="J207" s="164"/>
      <c r="K207" s="165"/>
      <c r="L207" s="164"/>
    </row>
    <row r="208" spans="1:12" x14ac:dyDescent="0.2">
      <c r="A208" s="189" t="s">
        <v>112</v>
      </c>
      <c r="B208" s="190"/>
      <c r="C208" s="191"/>
      <c r="D208" s="137"/>
      <c r="E208" s="34"/>
      <c r="F208" s="40">
        <f t="shared" si="3"/>
        <v>10665360</v>
      </c>
      <c r="G208" s="41">
        <f>G213+G217+G221+G225+G228+G230+G239+G249</f>
        <v>5569660</v>
      </c>
      <c r="H208" s="41">
        <f>H213+H217+H221+H225+H228+H230+H239+H242+H245+H249</f>
        <v>2739200</v>
      </c>
      <c r="I208" s="41"/>
      <c r="J208" s="41"/>
      <c r="K208" s="41">
        <f>K213+K217+K225+K228+K242+K239+K245+K249</f>
        <v>2356500</v>
      </c>
      <c r="L208" s="164"/>
    </row>
    <row r="209" spans="1:12" ht="25.5" customHeight="1" x14ac:dyDescent="0.2">
      <c r="A209" s="197" t="s">
        <v>109</v>
      </c>
      <c r="B209" s="198"/>
      <c r="C209" s="198"/>
      <c r="D209" s="137"/>
      <c r="E209" s="35">
        <v>210</v>
      </c>
      <c r="F209" s="40">
        <f t="shared" ref="F209:F250" si="4">G209+H209+K209</f>
        <v>13679200</v>
      </c>
      <c r="G209" s="41">
        <f>'назначения на 01.01'!F11</f>
        <v>13540600</v>
      </c>
      <c r="H209" s="42">
        <f>'назначения на 01.01'!H12</f>
        <v>0</v>
      </c>
      <c r="I209" s="164"/>
      <c r="J209" s="164"/>
      <c r="K209" s="166">
        <f>'назначения на 01.01'!I12</f>
        <v>138600</v>
      </c>
      <c r="L209" s="164"/>
    </row>
    <row r="210" spans="1:12" x14ac:dyDescent="0.2">
      <c r="A210" s="197" t="s">
        <v>22</v>
      </c>
      <c r="B210" s="198"/>
      <c r="C210" s="198"/>
      <c r="D210" s="137"/>
      <c r="E210" s="44"/>
      <c r="F210" s="40"/>
      <c r="G210" s="41"/>
      <c r="H210" s="42"/>
      <c r="I210" s="164"/>
      <c r="J210" s="164"/>
      <c r="K210" s="165"/>
      <c r="L210" s="164"/>
    </row>
    <row r="211" spans="1:12" x14ac:dyDescent="0.2">
      <c r="A211" s="197" t="s">
        <v>110</v>
      </c>
      <c r="B211" s="198"/>
      <c r="C211" s="198"/>
      <c r="D211" s="137"/>
      <c r="E211" s="35">
        <v>211</v>
      </c>
      <c r="F211" s="40">
        <f t="shared" si="4"/>
        <v>10504900</v>
      </c>
      <c r="G211" s="41">
        <f>'назначения на 01.01'!F13+'назначения на 01.01'!G13</f>
        <v>10399900</v>
      </c>
      <c r="H211" s="42">
        <f>'назначения на 01.01'!H14</f>
        <v>0</v>
      </c>
      <c r="I211" s="164"/>
      <c r="J211" s="164"/>
      <c r="K211" s="165">
        <f>'назначения на 01.01'!I14</f>
        <v>105000</v>
      </c>
      <c r="L211" s="164"/>
    </row>
    <row r="212" spans="1:12" x14ac:dyDescent="0.2">
      <c r="A212" s="189" t="s">
        <v>111</v>
      </c>
      <c r="B212" s="199"/>
      <c r="C212" s="200"/>
      <c r="D212" s="167"/>
      <c r="E212" s="35"/>
      <c r="F212" s="40">
        <f t="shared" si="4"/>
        <v>8228800</v>
      </c>
      <c r="G212" s="41">
        <f>'назначения на 01.01'!F13</f>
        <v>8228800</v>
      </c>
      <c r="H212" s="42"/>
      <c r="I212" s="164"/>
      <c r="J212" s="164"/>
      <c r="K212" s="165"/>
      <c r="L212" s="164"/>
    </row>
    <row r="213" spans="1:12" x14ac:dyDescent="0.2">
      <c r="A213" s="189" t="s">
        <v>112</v>
      </c>
      <c r="B213" s="199"/>
      <c r="C213" s="200"/>
      <c r="D213" s="167"/>
      <c r="E213" s="35"/>
      <c r="F213" s="40">
        <f>G213+H213+K213</f>
        <v>2276100</v>
      </c>
      <c r="G213" s="41">
        <f>'назначения на 01.01'!G13</f>
        <v>2171100</v>
      </c>
      <c r="H213" s="42">
        <f>'назначения на 01.01'!H14</f>
        <v>0</v>
      </c>
      <c r="I213" s="164"/>
      <c r="J213" s="164"/>
      <c r="K213" s="165">
        <f>'назначения на 01.01'!I14</f>
        <v>105000</v>
      </c>
      <c r="L213" s="164"/>
    </row>
    <row r="214" spans="1:12" x14ac:dyDescent="0.2">
      <c r="A214" s="208" t="s">
        <v>113</v>
      </c>
      <c r="B214" s="209"/>
      <c r="C214" s="209"/>
      <c r="D214" s="139"/>
      <c r="E214" s="35">
        <v>212</v>
      </c>
      <c r="F214" s="40"/>
      <c r="G214" s="41">
        <f>'назначения на 01.01'!K15</f>
        <v>0</v>
      </c>
      <c r="H214" s="42">
        <f>'назначения на 01.01'!H15</f>
        <v>0</v>
      </c>
      <c r="I214" s="164"/>
      <c r="J214" s="164"/>
      <c r="K214" s="165"/>
      <c r="L214" s="164"/>
    </row>
    <row r="215" spans="1:12" ht="30" customHeight="1" x14ac:dyDescent="0.2">
      <c r="A215" s="197" t="s">
        <v>114</v>
      </c>
      <c r="B215" s="198"/>
      <c r="C215" s="198"/>
      <c r="D215" s="137"/>
      <c r="E215" s="35">
        <v>213</v>
      </c>
      <c r="F215" s="40">
        <f t="shared" si="4"/>
        <v>3174300</v>
      </c>
      <c r="G215" s="41">
        <f>'назначения на 01.01'!F16+'назначения на 01.01'!G16</f>
        <v>3140700</v>
      </c>
      <c r="H215" s="42">
        <f>'назначения на 01.01'!H16</f>
        <v>0</v>
      </c>
      <c r="I215" s="164"/>
      <c r="J215" s="164"/>
      <c r="K215" s="165">
        <f>'назначения на 01.01'!I16</f>
        <v>33600</v>
      </c>
      <c r="L215" s="164"/>
    </row>
    <row r="216" spans="1:12" ht="14.25" customHeight="1" x14ac:dyDescent="0.2">
      <c r="A216" s="189" t="s">
        <v>115</v>
      </c>
      <c r="B216" s="199"/>
      <c r="C216" s="200"/>
      <c r="D216" s="167"/>
      <c r="E216" s="35"/>
      <c r="F216" s="40">
        <f t="shared" si="4"/>
        <v>2485000</v>
      </c>
      <c r="G216" s="41">
        <f>'назначения на 01.01'!F16</f>
        <v>2485000</v>
      </c>
      <c r="H216" s="42"/>
      <c r="I216" s="164"/>
      <c r="J216" s="164"/>
      <c r="K216" s="165"/>
      <c r="L216" s="164"/>
    </row>
    <row r="217" spans="1:12" ht="15" customHeight="1" x14ac:dyDescent="0.2">
      <c r="A217" s="189" t="s">
        <v>112</v>
      </c>
      <c r="B217" s="199"/>
      <c r="C217" s="200"/>
      <c r="D217" s="167"/>
      <c r="E217" s="35"/>
      <c r="F217" s="40">
        <f t="shared" si="4"/>
        <v>689300</v>
      </c>
      <c r="G217" s="41">
        <f>'назначения на 01.01'!G16</f>
        <v>655700</v>
      </c>
      <c r="H217" s="42">
        <f>'назначения на 01.01'!H16</f>
        <v>0</v>
      </c>
      <c r="I217" s="164"/>
      <c r="J217" s="164"/>
      <c r="K217" s="165">
        <f>'назначения на 01.01'!I16</f>
        <v>33600</v>
      </c>
      <c r="L217" s="164"/>
    </row>
    <row r="218" spans="1:12" ht="30" customHeight="1" x14ac:dyDescent="0.2">
      <c r="A218" s="197" t="s">
        <v>116</v>
      </c>
      <c r="B218" s="198"/>
      <c r="C218" s="198"/>
      <c r="D218" s="137"/>
      <c r="E218" s="35">
        <v>220</v>
      </c>
      <c r="F218" s="40">
        <f t="shared" si="4"/>
        <v>2957960</v>
      </c>
      <c r="G218" s="41">
        <f>'назначения на 01.01'!F18+'назначения на 01.01'!G18</f>
        <v>2449560</v>
      </c>
      <c r="H218" s="42">
        <f>'назначения на 01.01'!H18</f>
        <v>0</v>
      </c>
      <c r="I218" s="164"/>
      <c r="J218" s="164"/>
      <c r="K218" s="165">
        <f>'назначения на 01.01'!I18</f>
        <v>508400</v>
      </c>
      <c r="L218" s="164"/>
    </row>
    <row r="219" spans="1:12" x14ac:dyDescent="0.2">
      <c r="A219" s="197" t="s">
        <v>22</v>
      </c>
      <c r="B219" s="198"/>
      <c r="C219" s="198"/>
      <c r="D219" s="137"/>
      <c r="E219" s="35"/>
      <c r="F219" s="40"/>
      <c r="G219" s="41"/>
      <c r="H219" s="42"/>
      <c r="I219" s="164"/>
      <c r="J219" s="164"/>
      <c r="K219" s="165"/>
      <c r="L219" s="164"/>
    </row>
    <row r="220" spans="1:12" ht="25.5" customHeight="1" x14ac:dyDescent="0.2">
      <c r="A220" s="197" t="s">
        <v>117</v>
      </c>
      <c r="B220" s="198"/>
      <c r="C220" s="198"/>
      <c r="D220" s="137"/>
      <c r="E220" s="35">
        <v>221</v>
      </c>
      <c r="F220" s="40">
        <f t="shared" si="4"/>
        <v>20000</v>
      </c>
      <c r="G220" s="41">
        <f>'назначения на 01.01'!F19+'назначения на 01.01'!G19</f>
        <v>20000</v>
      </c>
      <c r="H220" s="42">
        <f>'назначения на 01.01'!H20</f>
        <v>0</v>
      </c>
      <c r="I220" s="164"/>
      <c r="J220" s="164"/>
      <c r="K220" s="165">
        <f>'назначения на 01.01'!I20</f>
        <v>0</v>
      </c>
      <c r="L220" s="164"/>
    </row>
    <row r="221" spans="1:12" ht="15" customHeight="1" x14ac:dyDescent="0.2">
      <c r="A221" s="189" t="s">
        <v>120</v>
      </c>
      <c r="B221" s="199"/>
      <c r="C221" s="200"/>
      <c r="D221" s="167"/>
      <c r="E221" s="35"/>
      <c r="F221" s="40">
        <f t="shared" si="4"/>
        <v>20000</v>
      </c>
      <c r="G221" s="41">
        <f>'назначения на 01.01'!G19</f>
        <v>20000</v>
      </c>
      <c r="H221" s="42"/>
      <c r="I221" s="164"/>
      <c r="J221" s="164"/>
      <c r="K221" s="165"/>
      <c r="L221" s="164"/>
    </row>
    <row r="222" spans="1:12" ht="14.25" customHeight="1" x14ac:dyDescent="0.2">
      <c r="A222" s="189" t="s">
        <v>263</v>
      </c>
      <c r="B222" s="199"/>
      <c r="C222" s="200"/>
      <c r="D222" s="167"/>
      <c r="E222" s="35"/>
      <c r="F222" s="40">
        <f t="shared" si="4"/>
        <v>0</v>
      </c>
      <c r="G222" s="41">
        <f>'назначения на 01.01'!H20</f>
        <v>0</v>
      </c>
      <c r="H222" s="42">
        <f>'назначения на 01.01'!H20</f>
        <v>0</v>
      </c>
      <c r="I222" s="164"/>
      <c r="J222" s="164"/>
      <c r="K222" s="165">
        <f>'назначения на 01.01'!I20</f>
        <v>0</v>
      </c>
      <c r="L222" s="164"/>
    </row>
    <row r="223" spans="1:12" ht="21.75" customHeight="1" x14ac:dyDescent="0.2">
      <c r="A223" s="197" t="s">
        <v>118</v>
      </c>
      <c r="B223" s="198"/>
      <c r="C223" s="198"/>
      <c r="D223" s="137"/>
      <c r="E223" s="35">
        <v>222</v>
      </c>
      <c r="F223" s="40">
        <f t="shared" si="4"/>
        <v>0</v>
      </c>
      <c r="G223" s="41">
        <f>'назначения на 01.01'!K21</f>
        <v>0</v>
      </c>
      <c r="H223" s="42">
        <f>'назначения на 01.01'!H21</f>
        <v>0</v>
      </c>
      <c r="I223" s="164"/>
      <c r="J223" s="164"/>
      <c r="K223" s="165">
        <f>'назначения на 01.01'!I21</f>
        <v>0</v>
      </c>
      <c r="L223" s="164"/>
    </row>
    <row r="224" spans="1:12" ht="21.75" customHeight="1" x14ac:dyDescent="0.2">
      <c r="A224" s="197" t="s">
        <v>119</v>
      </c>
      <c r="B224" s="198"/>
      <c r="C224" s="198"/>
      <c r="D224" s="137"/>
      <c r="E224" s="35">
        <v>223</v>
      </c>
      <c r="F224" s="40">
        <f t="shared" si="4"/>
        <v>2311100</v>
      </c>
      <c r="G224" s="41">
        <f>'назначения на 01.01'!F22+'назначения на 01.01'!G22</f>
        <v>2299900</v>
      </c>
      <c r="H224" s="42">
        <f>'назначения на 01.01'!H22</f>
        <v>0</v>
      </c>
      <c r="I224" s="164"/>
      <c r="J224" s="164"/>
      <c r="K224" s="165">
        <f>'назначения на 01.01'!I22</f>
        <v>11200</v>
      </c>
      <c r="L224" s="164"/>
    </row>
    <row r="225" spans="1:12" ht="14.25" customHeight="1" x14ac:dyDescent="0.2">
      <c r="A225" s="189" t="s">
        <v>120</v>
      </c>
      <c r="B225" s="199"/>
      <c r="C225" s="200"/>
      <c r="D225" s="167"/>
      <c r="E225" s="35"/>
      <c r="F225" s="40">
        <f t="shared" si="4"/>
        <v>2311100</v>
      </c>
      <c r="G225" s="41">
        <f>'назначения на 01.01'!G22</f>
        <v>2299900</v>
      </c>
      <c r="H225" s="42">
        <f>'назначения на 01.01'!H22</f>
        <v>0</v>
      </c>
      <c r="I225" s="164"/>
      <c r="J225" s="164"/>
      <c r="K225" s="165">
        <f>'назначения на 01.01'!I22</f>
        <v>11200</v>
      </c>
      <c r="L225" s="164"/>
    </row>
    <row r="226" spans="1:12" ht="27.75" customHeight="1" x14ac:dyDescent="0.2">
      <c r="A226" s="197" t="s">
        <v>121</v>
      </c>
      <c r="B226" s="198"/>
      <c r="C226" s="198"/>
      <c r="D226" s="137"/>
      <c r="E226" s="35">
        <v>224</v>
      </c>
      <c r="F226" s="40">
        <f t="shared" si="4"/>
        <v>0</v>
      </c>
      <c r="G226" s="41">
        <f>'назначения на 01.01'!G23</f>
        <v>0</v>
      </c>
      <c r="H226" s="42">
        <f>'назначения на 01.01'!H23</f>
        <v>0</v>
      </c>
      <c r="I226" s="164"/>
      <c r="J226" s="164"/>
      <c r="K226" s="165">
        <f>'назначения на 01.01'!I23</f>
        <v>0</v>
      </c>
      <c r="L226" s="164"/>
    </row>
    <row r="227" spans="1:12" ht="25.5" customHeight="1" x14ac:dyDescent="0.2">
      <c r="A227" s="197" t="s">
        <v>122</v>
      </c>
      <c r="B227" s="198"/>
      <c r="C227" s="198"/>
      <c r="D227" s="137"/>
      <c r="E227" s="35">
        <v>225</v>
      </c>
      <c r="F227" s="40">
        <f t="shared" si="4"/>
        <v>339260</v>
      </c>
      <c r="G227" s="41">
        <f>'назначения на 01.01'!F24+'назначения на 01.01'!G24</f>
        <v>62660</v>
      </c>
      <c r="H227" s="42">
        <f>'назначения на 01.01'!H24</f>
        <v>0</v>
      </c>
      <c r="I227" s="164"/>
      <c r="J227" s="164"/>
      <c r="K227" s="165">
        <f>'назначения на 01.01'!I24</f>
        <v>276600</v>
      </c>
      <c r="L227" s="164"/>
    </row>
    <row r="228" spans="1:12" x14ac:dyDescent="0.2">
      <c r="A228" s="189" t="s">
        <v>123</v>
      </c>
      <c r="B228" s="199"/>
      <c r="C228" s="200"/>
      <c r="D228" s="167"/>
      <c r="E228" s="35"/>
      <c r="F228" s="40">
        <f t="shared" si="4"/>
        <v>339260</v>
      </c>
      <c r="G228" s="41">
        <f>'назначения на 01.01'!G24</f>
        <v>62660</v>
      </c>
      <c r="H228" s="42">
        <f>'назначения на 01.01'!H24</f>
        <v>0</v>
      </c>
      <c r="I228" s="164"/>
      <c r="J228" s="164"/>
      <c r="K228" s="165">
        <f>'назначения на 01.01'!I24</f>
        <v>276600</v>
      </c>
      <c r="L228" s="164"/>
    </row>
    <row r="229" spans="1:12" ht="15.75" customHeight="1" x14ac:dyDescent="0.2">
      <c r="A229" s="197" t="s">
        <v>124</v>
      </c>
      <c r="B229" s="198"/>
      <c r="C229" s="198"/>
      <c r="D229" s="137"/>
      <c r="E229" s="35">
        <v>226</v>
      </c>
      <c r="F229" s="40">
        <f t="shared" si="4"/>
        <v>287600</v>
      </c>
      <c r="G229" s="41">
        <f>'назначения на 01.01'!F25+'назначения на 01.01'!G25</f>
        <v>67000</v>
      </c>
      <c r="H229" s="42">
        <f>'назначения на 01.01'!H25</f>
        <v>0</v>
      </c>
      <c r="I229" s="164"/>
      <c r="J229" s="164"/>
      <c r="K229" s="165">
        <f>'назначения на 01.01'!I25</f>
        <v>220600</v>
      </c>
      <c r="L229" s="164"/>
    </row>
    <row r="230" spans="1:12" ht="13.5" customHeight="1" x14ac:dyDescent="0.2">
      <c r="A230" s="189" t="s">
        <v>123</v>
      </c>
      <c r="B230" s="190"/>
      <c r="C230" s="191"/>
      <c r="D230" s="137"/>
      <c r="E230" s="35"/>
      <c r="F230" s="40"/>
      <c r="G230" s="41">
        <f>'назначения на 01.01'!G25</f>
        <v>67000</v>
      </c>
      <c r="H230" s="42"/>
      <c r="I230" s="164"/>
      <c r="J230" s="164"/>
      <c r="K230" s="165"/>
      <c r="L230" s="164"/>
    </row>
    <row r="231" spans="1:12" ht="30" customHeight="1" x14ac:dyDescent="0.2">
      <c r="A231" s="197" t="s">
        <v>125</v>
      </c>
      <c r="B231" s="198"/>
      <c r="C231" s="198"/>
      <c r="D231" s="137"/>
      <c r="E231" s="35">
        <v>240</v>
      </c>
      <c r="F231" s="40"/>
      <c r="G231" s="41"/>
      <c r="H231" s="42"/>
      <c r="I231" s="164"/>
      <c r="J231" s="164"/>
      <c r="K231" s="165"/>
      <c r="L231" s="164"/>
    </row>
    <row r="232" spans="1:12" x14ac:dyDescent="0.2">
      <c r="A232" s="197" t="s">
        <v>22</v>
      </c>
      <c r="B232" s="198"/>
      <c r="C232" s="198"/>
      <c r="D232" s="137"/>
      <c r="E232" s="35"/>
      <c r="F232" s="40"/>
      <c r="G232" s="41"/>
      <c r="H232" s="42"/>
      <c r="I232" s="164"/>
      <c r="J232" s="164"/>
      <c r="K232" s="165"/>
      <c r="L232" s="164"/>
    </row>
    <row r="233" spans="1:12" ht="42.75" customHeight="1" x14ac:dyDescent="0.2">
      <c r="A233" s="197" t="s">
        <v>126</v>
      </c>
      <c r="B233" s="198"/>
      <c r="C233" s="198"/>
      <c r="D233" s="137"/>
      <c r="E233" s="35">
        <v>241</v>
      </c>
      <c r="F233" s="40"/>
      <c r="G233" s="41"/>
      <c r="H233" s="42"/>
      <c r="I233" s="164"/>
      <c r="J233" s="164"/>
      <c r="K233" s="165"/>
      <c r="L233" s="164"/>
    </row>
    <row r="234" spans="1:12" x14ac:dyDescent="0.2">
      <c r="A234" s="197" t="s">
        <v>127</v>
      </c>
      <c r="B234" s="198"/>
      <c r="C234" s="198"/>
      <c r="D234" s="137"/>
      <c r="E234" s="35">
        <v>260</v>
      </c>
      <c r="F234" s="40"/>
      <c r="G234" s="41"/>
      <c r="H234" s="42"/>
      <c r="I234" s="164"/>
      <c r="J234" s="164"/>
      <c r="K234" s="165"/>
      <c r="L234" s="164"/>
    </row>
    <row r="235" spans="1:12" ht="12.75" customHeight="1" x14ac:dyDescent="0.2">
      <c r="A235" s="197" t="s">
        <v>22</v>
      </c>
      <c r="B235" s="198"/>
      <c r="C235" s="198"/>
      <c r="D235" s="137"/>
      <c r="E235" s="35"/>
      <c r="F235" s="40"/>
      <c r="G235" s="41"/>
      <c r="H235" s="42"/>
      <c r="I235" s="164"/>
      <c r="J235" s="164"/>
      <c r="K235" s="165"/>
      <c r="L235" s="164"/>
    </row>
    <row r="236" spans="1:12" ht="25.5" customHeight="1" x14ac:dyDescent="0.2">
      <c r="A236" s="197" t="s">
        <v>128</v>
      </c>
      <c r="B236" s="198"/>
      <c r="C236" s="198"/>
      <c r="D236" s="137"/>
      <c r="E236" s="35">
        <v>262</v>
      </c>
      <c r="F236" s="40"/>
      <c r="G236" s="41"/>
      <c r="H236" s="42"/>
      <c r="I236" s="164"/>
      <c r="J236" s="164"/>
      <c r="K236" s="165"/>
      <c r="L236" s="164"/>
    </row>
    <row r="237" spans="1:12" ht="43.5" customHeight="1" x14ac:dyDescent="0.2">
      <c r="A237" s="197" t="s">
        <v>129</v>
      </c>
      <c r="B237" s="198"/>
      <c r="C237" s="198"/>
      <c r="D237" s="137"/>
      <c r="E237" s="35">
        <v>263</v>
      </c>
      <c r="F237" s="40"/>
      <c r="G237" s="41"/>
      <c r="H237" s="42"/>
      <c r="I237" s="164"/>
      <c r="J237" s="164"/>
      <c r="K237" s="165"/>
      <c r="L237" s="164"/>
    </row>
    <row r="238" spans="1:12" ht="25.5" customHeight="1" x14ac:dyDescent="0.2">
      <c r="A238" s="197" t="s">
        <v>130</v>
      </c>
      <c r="B238" s="198"/>
      <c r="C238" s="198"/>
      <c r="D238" s="137"/>
      <c r="E238" s="35">
        <v>290</v>
      </c>
      <c r="F238" s="40">
        <f t="shared" si="4"/>
        <v>270000</v>
      </c>
      <c r="G238" s="41">
        <f>'назначения на 01.01'!F26+'назначения на 01.01'!G26</f>
        <v>270000</v>
      </c>
      <c r="H238" s="42">
        <f>'назначения на 01.01'!H26</f>
        <v>0</v>
      </c>
      <c r="I238" s="164"/>
      <c r="J238" s="164"/>
      <c r="K238" s="165">
        <f>'назначения на 01.01'!I26</f>
        <v>0</v>
      </c>
      <c r="L238" s="164"/>
    </row>
    <row r="239" spans="1:12" ht="15" customHeight="1" x14ac:dyDescent="0.2">
      <c r="A239" s="189" t="s">
        <v>131</v>
      </c>
      <c r="B239" s="199"/>
      <c r="C239" s="200"/>
      <c r="D239" s="167"/>
      <c r="E239" s="35"/>
      <c r="F239" s="40">
        <f t="shared" si="4"/>
        <v>270000</v>
      </c>
      <c r="G239" s="41">
        <f>'назначения на 01.01'!G26</f>
        <v>270000</v>
      </c>
      <c r="H239" s="42">
        <f>'назначения на 01.01'!H26</f>
        <v>0</v>
      </c>
      <c r="I239" s="164"/>
      <c r="J239" s="164"/>
      <c r="K239" s="165">
        <f>'назначения на 01.01'!I26</f>
        <v>0</v>
      </c>
      <c r="L239" s="164"/>
    </row>
    <row r="240" spans="1:12" ht="25.5" customHeight="1" x14ac:dyDescent="0.2">
      <c r="A240" s="197" t="s">
        <v>132</v>
      </c>
      <c r="B240" s="198"/>
      <c r="C240" s="198"/>
      <c r="D240" s="137"/>
      <c r="E240" s="35">
        <v>300</v>
      </c>
      <c r="F240" s="40">
        <f>G240+H240+K240</f>
        <v>5137600</v>
      </c>
      <c r="G240" s="41">
        <f>'назначения на 01.01'!F29+'назначения на 01.01'!G29+'назначения на 01.01'!F31+'назначения на 01.01'!G31</f>
        <v>468300</v>
      </c>
      <c r="H240" s="42">
        <f>'назначения на 01.01'!H27</f>
        <v>2739200</v>
      </c>
      <c r="I240" s="164"/>
      <c r="J240" s="164"/>
      <c r="K240" s="165">
        <f>'назначения на 01.01'!I27</f>
        <v>1930100</v>
      </c>
      <c r="L240" s="164"/>
    </row>
    <row r="241" spans="1:12" x14ac:dyDescent="0.2">
      <c r="A241" s="197" t="s">
        <v>22</v>
      </c>
      <c r="B241" s="198"/>
      <c r="C241" s="198"/>
      <c r="D241" s="137"/>
      <c r="E241" s="35"/>
      <c r="F241" s="40">
        <f t="shared" ref="F241:F245" si="5">G241+H241+K241</f>
        <v>0</v>
      </c>
      <c r="G241" s="41"/>
      <c r="H241" s="42"/>
      <c r="I241" s="164"/>
      <c r="J241" s="164"/>
      <c r="K241" s="165"/>
      <c r="L241" s="164"/>
    </row>
    <row r="242" spans="1:12" x14ac:dyDescent="0.2">
      <c r="A242" s="189" t="s">
        <v>131</v>
      </c>
      <c r="B242" s="190"/>
      <c r="C242" s="191"/>
      <c r="D242" s="137"/>
      <c r="E242" s="35"/>
      <c r="F242" s="40">
        <f t="shared" si="5"/>
        <v>3207500</v>
      </c>
      <c r="G242" s="41">
        <f>'назначения на 01.01'!F28+'назначения на 01.01'!G28+'назначения на 01.01'!H28</f>
        <v>3207500</v>
      </c>
      <c r="H242" s="42"/>
      <c r="I242" s="164"/>
      <c r="J242" s="164"/>
      <c r="K242" s="165"/>
      <c r="L242" s="164"/>
    </row>
    <row r="243" spans="1:12" ht="12.75" customHeight="1" x14ac:dyDescent="0.2">
      <c r="A243" s="189" t="s">
        <v>262</v>
      </c>
      <c r="B243" s="190"/>
      <c r="C243" s="191"/>
      <c r="D243" s="137"/>
      <c r="E243" s="35"/>
      <c r="F243" s="40">
        <f t="shared" si="5"/>
        <v>5114300</v>
      </c>
      <c r="G243" s="41">
        <f>'назначения на 01.01'!F28</f>
        <v>445000</v>
      </c>
      <c r="H243" s="42">
        <f>'назначения на 01.01'!H27</f>
        <v>2739200</v>
      </c>
      <c r="I243" s="164"/>
      <c r="J243" s="164"/>
      <c r="K243" s="165">
        <f>'назначения на 01.01'!I27</f>
        <v>1930100</v>
      </c>
      <c r="L243" s="164"/>
    </row>
    <row r="244" spans="1:12" ht="27" customHeight="1" x14ac:dyDescent="0.2">
      <c r="A244" s="197" t="s">
        <v>133</v>
      </c>
      <c r="B244" s="198"/>
      <c r="C244" s="198"/>
      <c r="D244" s="137"/>
      <c r="E244" s="35">
        <v>310</v>
      </c>
      <c r="F244" s="40">
        <f t="shared" si="5"/>
        <v>0</v>
      </c>
      <c r="G244" s="41">
        <f>'назначения на 01.01'!F29+'назначения на 01.01'!G29+'назначения на 01.01'!H29+'назначения на 01.01'!I29</f>
        <v>0</v>
      </c>
      <c r="H244" s="42">
        <f>'назначения на 01.01'!H29</f>
        <v>0</v>
      </c>
      <c r="I244" s="164"/>
      <c r="J244" s="164"/>
      <c r="K244" s="165">
        <f>'назначения на 01.01'!I29</f>
        <v>0</v>
      </c>
      <c r="L244" s="164"/>
    </row>
    <row r="245" spans="1:12" ht="15" customHeight="1" x14ac:dyDescent="0.2">
      <c r="A245" s="189" t="s">
        <v>123</v>
      </c>
      <c r="B245" s="199"/>
      <c r="C245" s="200"/>
      <c r="D245" s="167"/>
      <c r="E245" s="35"/>
      <c r="F245" s="40">
        <f t="shared" si="5"/>
        <v>0</v>
      </c>
      <c r="G245" s="41">
        <f>'назначения на 01.01'!G29</f>
        <v>0</v>
      </c>
      <c r="H245" s="42">
        <f>'назначения на 01.01'!H29</f>
        <v>0</v>
      </c>
      <c r="I245" s="164"/>
      <c r="J245" s="164"/>
      <c r="K245" s="165"/>
      <c r="L245" s="164"/>
    </row>
    <row r="246" spans="1:12" ht="28.5" customHeight="1" x14ac:dyDescent="0.2">
      <c r="A246" s="197" t="s">
        <v>134</v>
      </c>
      <c r="B246" s="198"/>
      <c r="C246" s="198"/>
      <c r="D246" s="137"/>
      <c r="E246" s="35">
        <v>320</v>
      </c>
      <c r="F246" s="40"/>
      <c r="G246" s="41"/>
      <c r="H246" s="42"/>
      <c r="I246" s="164"/>
      <c r="J246" s="164"/>
      <c r="K246" s="165"/>
      <c r="L246" s="164"/>
    </row>
    <row r="247" spans="1:12" ht="25.5" customHeight="1" x14ac:dyDescent="0.2">
      <c r="A247" s="197" t="s">
        <v>135</v>
      </c>
      <c r="B247" s="198"/>
      <c r="C247" s="198"/>
      <c r="D247" s="137"/>
      <c r="E247" s="35">
        <v>330</v>
      </c>
      <c r="F247" s="40"/>
      <c r="G247" s="41"/>
      <c r="H247" s="42"/>
      <c r="I247" s="164"/>
      <c r="J247" s="164"/>
      <c r="K247" s="165"/>
      <c r="L247" s="164"/>
    </row>
    <row r="248" spans="1:12" ht="24.75" customHeight="1" x14ac:dyDescent="0.2">
      <c r="A248" s="197" t="s">
        <v>136</v>
      </c>
      <c r="B248" s="198"/>
      <c r="C248" s="198"/>
      <c r="D248" s="137"/>
      <c r="E248" s="35">
        <v>340</v>
      </c>
      <c r="F248" s="40">
        <f t="shared" si="4"/>
        <v>5137600</v>
      </c>
      <c r="G248" s="41">
        <f>'назначения на 01.01'!F31+'назначения на 01.01'!G31</f>
        <v>468300</v>
      </c>
      <c r="H248" s="42">
        <f>'назначения на 01.01'!H31</f>
        <v>2739200</v>
      </c>
      <c r="I248" s="164"/>
      <c r="J248" s="164"/>
      <c r="K248" s="165">
        <f>'назначения на 01.01'!I31</f>
        <v>1930100</v>
      </c>
      <c r="L248" s="164"/>
    </row>
    <row r="249" spans="1:12" ht="17.25" customHeight="1" x14ac:dyDescent="0.2">
      <c r="A249" s="189" t="s">
        <v>123</v>
      </c>
      <c r="B249" s="199"/>
      <c r="C249" s="200"/>
      <c r="D249" s="167"/>
      <c r="E249" s="35"/>
      <c r="F249" s="40">
        <f t="shared" si="4"/>
        <v>4692600</v>
      </c>
      <c r="G249" s="41">
        <f>'назначения на 01.01'!G31</f>
        <v>23300</v>
      </c>
      <c r="H249" s="42">
        <f>'назначения на 01.01'!H31</f>
        <v>2739200</v>
      </c>
      <c r="I249" s="164"/>
      <c r="J249" s="164"/>
      <c r="K249" s="165">
        <f>'назначения на 01.01'!I31</f>
        <v>1930100</v>
      </c>
      <c r="L249" s="164"/>
    </row>
    <row r="250" spans="1:12" ht="15.75" customHeight="1" x14ac:dyDescent="0.2">
      <c r="A250" s="189" t="s">
        <v>262</v>
      </c>
      <c r="B250" s="199"/>
      <c r="C250" s="200"/>
      <c r="D250" s="167"/>
      <c r="E250" s="35"/>
      <c r="F250" s="40">
        <f t="shared" si="4"/>
        <v>445000</v>
      </c>
      <c r="G250" s="41">
        <f>'назначения на 01.01'!F31</f>
        <v>445000</v>
      </c>
      <c r="H250" s="42"/>
      <c r="I250" s="164"/>
      <c r="J250" s="164"/>
      <c r="K250" s="165"/>
      <c r="L250" s="164"/>
    </row>
    <row r="251" spans="1:12" x14ac:dyDescent="0.2">
      <c r="A251" s="197" t="s">
        <v>138</v>
      </c>
      <c r="B251" s="198"/>
      <c r="C251" s="198"/>
      <c r="D251" s="137"/>
      <c r="E251" s="35">
        <v>500</v>
      </c>
      <c r="F251" s="41"/>
      <c r="G251" s="41"/>
      <c r="H251" s="42"/>
      <c r="I251" s="164"/>
      <c r="J251" s="164"/>
      <c r="K251" s="165"/>
      <c r="L251" s="164"/>
    </row>
    <row r="252" spans="1:12" ht="30" customHeight="1" x14ac:dyDescent="0.2">
      <c r="A252" s="197" t="s">
        <v>22</v>
      </c>
      <c r="B252" s="198"/>
      <c r="C252" s="198"/>
      <c r="D252" s="137"/>
      <c r="E252" s="35"/>
      <c r="F252" s="41"/>
      <c r="G252" s="41"/>
      <c r="H252" s="42"/>
      <c r="I252" s="164"/>
      <c r="J252" s="164"/>
      <c r="K252" s="165"/>
      <c r="L252" s="164"/>
    </row>
    <row r="253" spans="1:12" ht="44.25" customHeight="1" x14ac:dyDescent="0.2">
      <c r="A253" s="197" t="s">
        <v>139</v>
      </c>
      <c r="B253" s="198"/>
      <c r="C253" s="198"/>
      <c r="D253" s="137"/>
      <c r="E253" s="35">
        <v>520</v>
      </c>
      <c r="F253" s="41"/>
      <c r="G253" s="41"/>
      <c r="H253" s="42"/>
      <c r="I253" s="164"/>
      <c r="J253" s="164"/>
      <c r="K253" s="165"/>
      <c r="L253" s="164"/>
    </row>
    <row r="254" spans="1:12" ht="26.25" customHeight="1" x14ac:dyDescent="0.2">
      <c r="A254" s="197" t="s">
        <v>140</v>
      </c>
      <c r="B254" s="198"/>
      <c r="C254" s="198"/>
      <c r="D254" s="137"/>
      <c r="E254" s="35">
        <v>530</v>
      </c>
      <c r="F254" s="41"/>
      <c r="G254" s="41"/>
      <c r="H254" s="42"/>
      <c r="I254" s="164"/>
      <c r="J254" s="164"/>
      <c r="K254" s="165"/>
      <c r="L254" s="164"/>
    </row>
    <row r="255" spans="1:12" ht="15.75" customHeight="1" x14ac:dyDescent="0.2">
      <c r="A255" s="197" t="s">
        <v>141</v>
      </c>
      <c r="B255" s="198"/>
      <c r="C255" s="198"/>
      <c r="D255" s="137"/>
      <c r="E255" s="143"/>
      <c r="F255" s="41"/>
      <c r="G255" s="41"/>
      <c r="H255" s="42"/>
      <c r="I255" s="164"/>
      <c r="J255" s="164"/>
      <c r="K255" s="165"/>
      <c r="L255" s="164"/>
    </row>
    <row r="256" spans="1:12" ht="30" customHeight="1" thickBot="1" x14ac:dyDescent="0.25">
      <c r="A256" s="201" t="s">
        <v>142</v>
      </c>
      <c r="B256" s="202"/>
      <c r="C256" s="202"/>
      <c r="D256" s="138"/>
      <c r="E256" s="45" t="s">
        <v>98</v>
      </c>
      <c r="F256" s="46"/>
      <c r="G256" s="46"/>
      <c r="H256" s="47"/>
      <c r="I256" s="164"/>
      <c r="J256" s="164"/>
      <c r="K256" s="165"/>
      <c r="L256" s="164"/>
    </row>
    <row r="257" spans="1:8" ht="14.25" customHeight="1" x14ac:dyDescent="0.2">
      <c r="A257" s="153"/>
      <c r="B257" s="153"/>
      <c r="C257" s="153"/>
      <c r="D257" s="153"/>
      <c r="E257" s="154"/>
      <c r="F257" s="156"/>
      <c r="G257" s="156"/>
      <c r="H257" s="156"/>
    </row>
    <row r="258" spans="1:8" x14ac:dyDescent="0.2">
      <c r="A258" s="203" t="s">
        <v>143</v>
      </c>
      <c r="B258" s="203"/>
      <c r="C258" s="203"/>
      <c r="D258" s="203"/>
      <c r="E258" s="203"/>
      <c r="F258" s="155"/>
      <c r="G258" s="204" t="s">
        <v>282</v>
      </c>
      <c r="H258" s="204"/>
    </row>
    <row r="259" spans="1:8" ht="18" customHeight="1" x14ac:dyDescent="0.2">
      <c r="A259" s="203" t="s">
        <v>144</v>
      </c>
      <c r="B259" s="203"/>
      <c r="C259" s="203"/>
      <c r="D259" s="153"/>
      <c r="E259" s="156"/>
      <c r="F259" s="154" t="s">
        <v>145</v>
      </c>
      <c r="G259" s="196" t="s">
        <v>4</v>
      </c>
      <c r="H259" s="196"/>
    </row>
    <row r="260" spans="1:8" ht="18" customHeight="1" x14ac:dyDescent="0.2">
      <c r="A260" s="153"/>
      <c r="B260" s="153"/>
      <c r="C260" s="153"/>
      <c r="D260" s="153"/>
      <c r="E260" s="156"/>
      <c r="F260" s="154"/>
      <c r="G260" s="168"/>
      <c r="H260" s="168"/>
    </row>
    <row r="261" spans="1:8" ht="14.25" customHeight="1" x14ac:dyDescent="0.2">
      <c r="A261" s="207" t="s">
        <v>249</v>
      </c>
      <c r="B261" s="207"/>
      <c r="C261" s="207"/>
      <c r="D261" s="207"/>
      <c r="E261" s="207"/>
      <c r="F261" s="155"/>
      <c r="G261" s="204" t="s">
        <v>276</v>
      </c>
      <c r="H261" s="204"/>
    </row>
    <row r="262" spans="1:8" x14ac:dyDescent="0.2">
      <c r="A262" s="207"/>
      <c r="B262" s="207"/>
      <c r="C262" s="207"/>
      <c r="D262" s="207"/>
      <c r="E262" s="207"/>
      <c r="F262" s="154" t="s">
        <v>145</v>
      </c>
      <c r="G262" s="206" t="s">
        <v>4</v>
      </c>
      <c r="H262" s="206"/>
    </row>
    <row r="263" spans="1:8" x14ac:dyDescent="0.2">
      <c r="A263" s="169"/>
      <c r="B263" s="169"/>
      <c r="C263" s="169"/>
      <c r="D263" s="169"/>
      <c r="E263" s="169"/>
      <c r="F263" s="154"/>
      <c r="G263" s="168"/>
      <c r="H263" s="168"/>
    </row>
    <row r="264" spans="1:8" x14ac:dyDescent="0.2">
      <c r="A264" s="203" t="s">
        <v>189</v>
      </c>
      <c r="B264" s="203"/>
      <c r="C264" s="203"/>
      <c r="D264" s="203"/>
      <c r="E264" s="203"/>
      <c r="F264" s="155"/>
      <c r="G264" s="204" t="s">
        <v>295</v>
      </c>
      <c r="H264" s="204"/>
    </row>
    <row r="265" spans="1:8" ht="18.75" customHeight="1" x14ac:dyDescent="0.2">
      <c r="A265" s="153"/>
      <c r="B265" s="153"/>
      <c r="C265" s="153"/>
      <c r="D265" s="153"/>
      <c r="E265" s="154"/>
      <c r="F265" s="154" t="s">
        <v>145</v>
      </c>
      <c r="G265" s="196" t="s">
        <v>4</v>
      </c>
      <c r="H265" s="196"/>
    </row>
    <row r="266" spans="1:8" ht="18.75" customHeight="1" x14ac:dyDescent="0.2">
      <c r="A266" s="153"/>
      <c r="B266" s="153"/>
      <c r="C266" s="153"/>
      <c r="D266" s="153"/>
      <c r="E266" s="154"/>
      <c r="F266" s="154"/>
      <c r="G266" s="168"/>
      <c r="H266" s="168"/>
    </row>
    <row r="267" spans="1:8" x14ac:dyDescent="0.2">
      <c r="A267" s="203" t="s">
        <v>146</v>
      </c>
      <c r="B267" s="203"/>
      <c r="C267" s="203"/>
      <c r="D267" s="203"/>
      <c r="E267" s="203"/>
      <c r="F267" s="155"/>
      <c r="G267" s="204" t="s">
        <v>296</v>
      </c>
      <c r="H267" s="204"/>
    </row>
    <row r="268" spans="1:8" x14ac:dyDescent="0.2">
      <c r="A268" s="203" t="s">
        <v>305</v>
      </c>
      <c r="B268" s="203"/>
      <c r="C268" s="153"/>
      <c r="D268" s="153"/>
      <c r="E268" s="154"/>
      <c r="F268" s="154" t="s">
        <v>145</v>
      </c>
      <c r="G268" s="196" t="s">
        <v>4</v>
      </c>
      <c r="H268" s="196"/>
    </row>
    <row r="269" spans="1:8" x14ac:dyDescent="0.2">
      <c r="A269" s="153"/>
      <c r="B269" s="153"/>
      <c r="C269" s="153"/>
      <c r="D269" s="153"/>
      <c r="E269" s="154"/>
      <c r="F269" s="156"/>
      <c r="G269" s="156"/>
      <c r="H269" s="156"/>
    </row>
    <row r="270" spans="1:8" x14ac:dyDescent="0.2">
      <c r="A270" s="153"/>
      <c r="B270" s="153"/>
      <c r="C270" s="153"/>
      <c r="D270" s="153"/>
      <c r="E270" s="154"/>
      <c r="F270" s="156"/>
      <c r="G270" s="156"/>
      <c r="H270" s="156"/>
    </row>
    <row r="271" spans="1:8" x14ac:dyDescent="0.2">
      <c r="A271" s="153"/>
      <c r="B271" s="153"/>
      <c r="C271" s="153"/>
      <c r="D271" s="153"/>
      <c r="E271" s="154"/>
      <c r="F271" s="156"/>
      <c r="G271" s="156"/>
      <c r="H271" s="156"/>
    </row>
    <row r="272" spans="1:8" x14ac:dyDescent="0.2">
      <c r="A272" s="203" t="s">
        <v>147</v>
      </c>
      <c r="B272" s="203"/>
      <c r="C272" s="203"/>
      <c r="D272" s="203"/>
      <c r="E272" s="205"/>
      <c r="F272" s="156"/>
      <c r="G272" s="156"/>
      <c r="H272" s="156"/>
    </row>
    <row r="273" spans="1:8" x14ac:dyDescent="0.2">
      <c r="A273" s="153"/>
      <c r="B273" s="153"/>
      <c r="C273" s="153"/>
      <c r="D273" s="153"/>
      <c r="E273" s="154"/>
      <c r="F273" s="156"/>
      <c r="G273" s="156"/>
      <c r="H273" s="156"/>
    </row>
  </sheetData>
  <mergeCells count="292">
    <mergeCell ref="A30:C31"/>
    <mergeCell ref="E30:H30"/>
    <mergeCell ref="A32:A33"/>
    <mergeCell ref="B32:B33"/>
    <mergeCell ref="C32:C33"/>
    <mergeCell ref="E32:E33"/>
    <mergeCell ref="F32:F33"/>
    <mergeCell ref="A87:H87"/>
    <mergeCell ref="A89:H89"/>
    <mergeCell ref="G32:G33"/>
    <mergeCell ref="H32:H33"/>
    <mergeCell ref="A34:H34"/>
    <mergeCell ref="A35:H35"/>
    <mergeCell ref="A86:H86"/>
    <mergeCell ref="F7:H7"/>
    <mergeCell ref="F8:H8"/>
    <mergeCell ref="F9:H9"/>
    <mergeCell ref="G10:H10"/>
    <mergeCell ref="G11:H11"/>
    <mergeCell ref="F12:H12"/>
    <mergeCell ref="A26:C26"/>
    <mergeCell ref="A27:C29"/>
    <mergeCell ref="E27:F29"/>
    <mergeCell ref="A14:H14"/>
    <mergeCell ref="A15:H15"/>
    <mergeCell ref="A18:F18"/>
    <mergeCell ref="A21:C24"/>
    <mergeCell ref="E21:F23"/>
    <mergeCell ref="A25:C25"/>
    <mergeCell ref="E25:F25"/>
    <mergeCell ref="A91:K91"/>
    <mergeCell ref="A90:H90"/>
    <mergeCell ref="A107:F107"/>
    <mergeCell ref="G107:H107"/>
    <mergeCell ref="A108:F108"/>
    <mergeCell ref="G108:H108"/>
    <mergeCell ref="A109:F109"/>
    <mergeCell ref="G109:H109"/>
    <mergeCell ref="A104:H104"/>
    <mergeCell ref="A105:F105"/>
    <mergeCell ref="G105:H105"/>
    <mergeCell ref="A106:F106"/>
    <mergeCell ref="G106:H106"/>
    <mergeCell ref="A97:H97"/>
    <mergeCell ref="A98:H98"/>
    <mergeCell ref="A99:H99"/>
    <mergeCell ref="A100:H100"/>
    <mergeCell ref="A101:H101"/>
    <mergeCell ref="A92:H92"/>
    <mergeCell ref="A93:H93"/>
    <mergeCell ref="A94:H94"/>
    <mergeCell ref="A95:H95"/>
    <mergeCell ref="A96:H96"/>
    <mergeCell ref="A102:H102"/>
    <mergeCell ref="A113:F113"/>
    <mergeCell ref="G113:H113"/>
    <mergeCell ref="A114:F114"/>
    <mergeCell ref="G114:H114"/>
    <mergeCell ref="A115:F115"/>
    <mergeCell ref="G115:H115"/>
    <mergeCell ref="A110:F110"/>
    <mergeCell ref="G110:H110"/>
    <mergeCell ref="A111:F111"/>
    <mergeCell ref="G111:H111"/>
    <mergeCell ref="A112:F112"/>
    <mergeCell ref="G112:H112"/>
    <mergeCell ref="A119:F119"/>
    <mergeCell ref="G119:H119"/>
    <mergeCell ref="A120:F120"/>
    <mergeCell ref="G120:H120"/>
    <mergeCell ref="A121:F121"/>
    <mergeCell ref="G121:H121"/>
    <mergeCell ref="A116:F116"/>
    <mergeCell ref="G116:H116"/>
    <mergeCell ref="A117:F117"/>
    <mergeCell ref="G117:H117"/>
    <mergeCell ref="A118:F118"/>
    <mergeCell ref="G118:H118"/>
    <mergeCell ref="A125:F125"/>
    <mergeCell ref="G125:H125"/>
    <mergeCell ref="A126:F126"/>
    <mergeCell ref="G126:H126"/>
    <mergeCell ref="A127:F127"/>
    <mergeCell ref="G127:H127"/>
    <mergeCell ref="A122:F122"/>
    <mergeCell ref="G122:H122"/>
    <mergeCell ref="A123:F123"/>
    <mergeCell ref="G123:H123"/>
    <mergeCell ref="A124:F124"/>
    <mergeCell ref="G124:H124"/>
    <mergeCell ref="A131:F131"/>
    <mergeCell ref="G131:H131"/>
    <mergeCell ref="A132:F132"/>
    <mergeCell ref="G132:H132"/>
    <mergeCell ref="A133:F133"/>
    <mergeCell ref="G133:H133"/>
    <mergeCell ref="A128:F128"/>
    <mergeCell ref="G128:H128"/>
    <mergeCell ref="A129:F129"/>
    <mergeCell ref="G129:H129"/>
    <mergeCell ref="A130:F130"/>
    <mergeCell ref="G130:H130"/>
    <mergeCell ref="A137:F137"/>
    <mergeCell ref="G137:H137"/>
    <mergeCell ref="A138:F138"/>
    <mergeCell ref="G138:H138"/>
    <mergeCell ref="A139:F139"/>
    <mergeCell ref="G139:H139"/>
    <mergeCell ref="A134:F134"/>
    <mergeCell ref="G134:H134"/>
    <mergeCell ref="A135:F135"/>
    <mergeCell ref="G135:H135"/>
    <mergeCell ref="A136:F136"/>
    <mergeCell ref="G136:H136"/>
    <mergeCell ref="A143:F143"/>
    <mergeCell ref="G143:H143"/>
    <mergeCell ref="A144:F144"/>
    <mergeCell ref="G144:H144"/>
    <mergeCell ref="A145:F145"/>
    <mergeCell ref="G145:H145"/>
    <mergeCell ref="A140:F140"/>
    <mergeCell ref="G140:H140"/>
    <mergeCell ref="A141:F141"/>
    <mergeCell ref="G141:H141"/>
    <mergeCell ref="A142:F142"/>
    <mergeCell ref="G142:H142"/>
    <mergeCell ref="A149:F149"/>
    <mergeCell ref="G149:H149"/>
    <mergeCell ref="A150:F150"/>
    <mergeCell ref="G150:H150"/>
    <mergeCell ref="A151:F151"/>
    <mergeCell ref="G151:H151"/>
    <mergeCell ref="A146:F146"/>
    <mergeCell ref="G146:H146"/>
    <mergeCell ref="A147:F147"/>
    <mergeCell ref="G147:H147"/>
    <mergeCell ref="A148:F148"/>
    <mergeCell ref="G148:H148"/>
    <mergeCell ref="A155:F155"/>
    <mergeCell ref="G155:H155"/>
    <mergeCell ref="A156:F156"/>
    <mergeCell ref="G156:H156"/>
    <mergeCell ref="A157:F157"/>
    <mergeCell ref="G157:H157"/>
    <mergeCell ref="A152:F152"/>
    <mergeCell ref="G152:H152"/>
    <mergeCell ref="A153:F153"/>
    <mergeCell ref="G153:H153"/>
    <mergeCell ref="A154:F154"/>
    <mergeCell ref="G154:H154"/>
    <mergeCell ref="A161:F161"/>
    <mergeCell ref="G161:H161"/>
    <mergeCell ref="A162:F162"/>
    <mergeCell ref="G162:H162"/>
    <mergeCell ref="A163:F163"/>
    <mergeCell ref="G163:H163"/>
    <mergeCell ref="A158:F158"/>
    <mergeCell ref="G158:H158"/>
    <mergeCell ref="A159:F159"/>
    <mergeCell ref="G159:H159"/>
    <mergeCell ref="A160:F160"/>
    <mergeCell ref="G160:H160"/>
    <mergeCell ref="A167:F167"/>
    <mergeCell ref="G167:H167"/>
    <mergeCell ref="A168:F168"/>
    <mergeCell ref="G168:H168"/>
    <mergeCell ref="A169:F169"/>
    <mergeCell ref="G169:H169"/>
    <mergeCell ref="A164:F164"/>
    <mergeCell ref="G164:H164"/>
    <mergeCell ref="A165:F165"/>
    <mergeCell ref="G165:H165"/>
    <mergeCell ref="A166:F166"/>
    <mergeCell ref="G166:H166"/>
    <mergeCell ref="A173:F173"/>
    <mergeCell ref="G173:H173"/>
    <mergeCell ref="A174:F175"/>
    <mergeCell ref="G174:H175"/>
    <mergeCell ref="A176:F176"/>
    <mergeCell ref="G176:H176"/>
    <mergeCell ref="A170:F170"/>
    <mergeCell ref="G170:H170"/>
    <mergeCell ref="A171:F171"/>
    <mergeCell ref="G171:H171"/>
    <mergeCell ref="A172:F172"/>
    <mergeCell ref="G172:H172"/>
    <mergeCell ref="G182:G183"/>
    <mergeCell ref="H182:H183"/>
    <mergeCell ref="I182:I183"/>
    <mergeCell ref="J182:J183"/>
    <mergeCell ref="K182:L182"/>
    <mergeCell ref="A177:F177"/>
    <mergeCell ref="G177:H177"/>
    <mergeCell ref="A178:F178"/>
    <mergeCell ref="G178:H178"/>
    <mergeCell ref="A179:H179"/>
    <mergeCell ref="A180:C183"/>
    <mergeCell ref="D180:D183"/>
    <mergeCell ref="E180:E183"/>
    <mergeCell ref="F181:F183"/>
    <mergeCell ref="G181:L181"/>
    <mergeCell ref="F180:L180"/>
    <mergeCell ref="A190:C190"/>
    <mergeCell ref="A192:C192"/>
    <mergeCell ref="A193:C193"/>
    <mergeCell ref="A194:C194"/>
    <mergeCell ref="A199:C199"/>
    <mergeCell ref="A184:C184"/>
    <mergeCell ref="A185:C185"/>
    <mergeCell ref="A186:C186"/>
    <mergeCell ref="A187:C187"/>
    <mergeCell ref="A188:C188"/>
    <mergeCell ref="A189:C189"/>
    <mergeCell ref="A198:C198"/>
    <mergeCell ref="A195:C195"/>
    <mergeCell ref="A196:C196"/>
    <mergeCell ref="A197:C197"/>
    <mergeCell ref="A201:C201"/>
    <mergeCell ref="A202:C202"/>
    <mergeCell ref="A204:C204"/>
    <mergeCell ref="A205:C205"/>
    <mergeCell ref="A206:C206"/>
    <mergeCell ref="A209:C209"/>
    <mergeCell ref="A203:C203"/>
    <mergeCell ref="A207:C207"/>
    <mergeCell ref="A208:C208"/>
    <mergeCell ref="A215:C215"/>
    <mergeCell ref="A216:C216"/>
    <mergeCell ref="A217:C217"/>
    <mergeCell ref="A218:C218"/>
    <mergeCell ref="A219:C219"/>
    <mergeCell ref="A210:C210"/>
    <mergeCell ref="A211:C211"/>
    <mergeCell ref="A212:C212"/>
    <mergeCell ref="A213:C213"/>
    <mergeCell ref="A214:C214"/>
    <mergeCell ref="A226:C226"/>
    <mergeCell ref="A227:C227"/>
    <mergeCell ref="A228:C228"/>
    <mergeCell ref="A229:C229"/>
    <mergeCell ref="A220:C220"/>
    <mergeCell ref="A221:C221"/>
    <mergeCell ref="A222:C222"/>
    <mergeCell ref="A223:C223"/>
    <mergeCell ref="A224:C224"/>
    <mergeCell ref="A225:C225"/>
    <mergeCell ref="A268:B268"/>
    <mergeCell ref="G268:H268"/>
    <mergeCell ref="A272:E272"/>
    <mergeCell ref="A259:C259"/>
    <mergeCell ref="G259:H259"/>
    <mergeCell ref="G261:H261"/>
    <mergeCell ref="G262:H262"/>
    <mergeCell ref="A264:E264"/>
    <mergeCell ref="G264:H264"/>
    <mergeCell ref="A261:E262"/>
    <mergeCell ref="A267:E267"/>
    <mergeCell ref="G267:H267"/>
    <mergeCell ref="A254:C254"/>
    <mergeCell ref="A255:C255"/>
    <mergeCell ref="A256:C256"/>
    <mergeCell ref="A258:E258"/>
    <mergeCell ref="G258:H258"/>
    <mergeCell ref="A248:C248"/>
    <mergeCell ref="A249:C249"/>
    <mergeCell ref="A250:C250"/>
    <mergeCell ref="A251:C251"/>
    <mergeCell ref="A252:C252"/>
    <mergeCell ref="A103:G103"/>
    <mergeCell ref="A200:C200"/>
    <mergeCell ref="A230:C230"/>
    <mergeCell ref="A242:C242"/>
    <mergeCell ref="A243:C243"/>
    <mergeCell ref="D88:J88"/>
    <mergeCell ref="A191:C191"/>
    <mergeCell ref="G265:H265"/>
    <mergeCell ref="A244:C244"/>
    <mergeCell ref="A245:C245"/>
    <mergeCell ref="A246:C246"/>
    <mergeCell ref="A247:C247"/>
    <mergeCell ref="A237:C237"/>
    <mergeCell ref="A238:C238"/>
    <mergeCell ref="A239:C239"/>
    <mergeCell ref="A240:C240"/>
    <mergeCell ref="A241:C241"/>
    <mergeCell ref="A231:C231"/>
    <mergeCell ref="A232:C232"/>
    <mergeCell ref="A233:C233"/>
    <mergeCell ref="A234:C234"/>
    <mergeCell ref="A235:C235"/>
    <mergeCell ref="A236:C236"/>
    <mergeCell ref="A253:C253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3" manualBreakCount="3">
    <brk id="87" max="16383" man="1"/>
    <brk id="178" max="16383" man="1"/>
    <brk id="217" max="16383" man="1"/>
  </rowBreaks>
  <ignoredErrors>
    <ignoredError sqref="H1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view="pageBreakPreview" zoomScaleNormal="100" zoomScaleSheetLayoutView="100" workbookViewId="0">
      <selection activeCell="K32" sqref="K32"/>
    </sheetView>
  </sheetViews>
  <sheetFormatPr defaultRowHeight="14.25" x14ac:dyDescent="0.2"/>
  <cols>
    <col min="1" max="1" width="0.5703125" style="54" customWidth="1"/>
    <col min="2" max="2" width="15.42578125" style="54" customWidth="1"/>
    <col min="3" max="3" width="16.28515625" style="54" customWidth="1"/>
    <col min="4" max="4" width="14.7109375" style="54" customWidth="1"/>
    <col min="5" max="5" width="9.140625" style="54"/>
    <col min="6" max="6" width="20" style="62" customWidth="1"/>
    <col min="7" max="7" width="19.140625" style="62" customWidth="1"/>
    <col min="8" max="8" width="20.5703125" style="62" customWidth="1"/>
    <col min="9" max="9" width="16.5703125" style="62" customWidth="1"/>
    <col min="10" max="10" width="7" style="62" customWidth="1"/>
    <col min="11" max="11" width="18.140625" style="62" customWidth="1"/>
    <col min="12" max="12" width="9.140625" style="54"/>
    <col min="13" max="13" width="20" style="54" customWidth="1"/>
    <col min="14" max="18" width="9.140625" style="54" customWidth="1"/>
    <col min="19" max="256" width="9.140625" style="54"/>
    <col min="257" max="257" width="0.5703125" style="54" customWidth="1"/>
    <col min="258" max="258" width="15.42578125" style="54" customWidth="1"/>
    <col min="259" max="259" width="16.28515625" style="54" customWidth="1"/>
    <col min="260" max="260" width="8.42578125" style="54" customWidth="1"/>
    <col min="261" max="261" width="9.140625" style="54"/>
    <col min="262" max="262" width="15.7109375" style="54" customWidth="1"/>
    <col min="263" max="263" width="14.42578125" style="54" customWidth="1"/>
    <col min="264" max="264" width="15" style="54" customWidth="1"/>
    <col min="265" max="265" width="7.85546875" style="54" customWidth="1"/>
    <col min="266" max="266" width="7" style="54" customWidth="1"/>
    <col min="267" max="267" width="18.140625" style="54" customWidth="1"/>
    <col min="268" max="268" width="9.140625" style="54"/>
    <col min="269" max="269" width="20" style="54" customWidth="1"/>
    <col min="270" max="274" width="9.140625" style="54" customWidth="1"/>
    <col min="275" max="512" width="9.140625" style="54"/>
    <col min="513" max="513" width="0.5703125" style="54" customWidth="1"/>
    <col min="514" max="514" width="15.42578125" style="54" customWidth="1"/>
    <col min="515" max="515" width="16.28515625" style="54" customWidth="1"/>
    <col min="516" max="516" width="8.42578125" style="54" customWidth="1"/>
    <col min="517" max="517" width="9.140625" style="54"/>
    <col min="518" max="518" width="15.7109375" style="54" customWidth="1"/>
    <col min="519" max="519" width="14.42578125" style="54" customWidth="1"/>
    <col min="520" max="520" width="15" style="54" customWidth="1"/>
    <col min="521" max="521" width="7.85546875" style="54" customWidth="1"/>
    <col min="522" max="522" width="7" style="54" customWidth="1"/>
    <col min="523" max="523" width="18.140625" style="54" customWidth="1"/>
    <col min="524" max="524" width="9.140625" style="54"/>
    <col min="525" max="525" width="20" style="54" customWidth="1"/>
    <col min="526" max="530" width="9.140625" style="54" customWidth="1"/>
    <col min="531" max="768" width="9.140625" style="54"/>
    <col min="769" max="769" width="0.5703125" style="54" customWidth="1"/>
    <col min="770" max="770" width="15.42578125" style="54" customWidth="1"/>
    <col min="771" max="771" width="16.28515625" style="54" customWidth="1"/>
    <col min="772" max="772" width="8.42578125" style="54" customWidth="1"/>
    <col min="773" max="773" width="9.140625" style="54"/>
    <col min="774" max="774" width="15.7109375" style="54" customWidth="1"/>
    <col min="775" max="775" width="14.42578125" style="54" customWidth="1"/>
    <col min="776" max="776" width="15" style="54" customWidth="1"/>
    <col min="777" max="777" width="7.85546875" style="54" customWidth="1"/>
    <col min="778" max="778" width="7" style="54" customWidth="1"/>
    <col min="779" max="779" width="18.140625" style="54" customWidth="1"/>
    <col min="780" max="780" width="9.140625" style="54"/>
    <col min="781" max="781" width="20" style="54" customWidth="1"/>
    <col min="782" max="786" width="9.140625" style="54" customWidth="1"/>
    <col min="787" max="1024" width="9.140625" style="54"/>
    <col min="1025" max="1025" width="0.5703125" style="54" customWidth="1"/>
    <col min="1026" max="1026" width="15.42578125" style="54" customWidth="1"/>
    <col min="1027" max="1027" width="16.28515625" style="54" customWidth="1"/>
    <col min="1028" max="1028" width="8.42578125" style="54" customWidth="1"/>
    <col min="1029" max="1029" width="9.140625" style="54"/>
    <col min="1030" max="1030" width="15.7109375" style="54" customWidth="1"/>
    <col min="1031" max="1031" width="14.42578125" style="54" customWidth="1"/>
    <col min="1032" max="1032" width="15" style="54" customWidth="1"/>
    <col min="1033" max="1033" width="7.85546875" style="54" customWidth="1"/>
    <col min="1034" max="1034" width="7" style="54" customWidth="1"/>
    <col min="1035" max="1035" width="18.140625" style="54" customWidth="1"/>
    <col min="1036" max="1036" width="9.140625" style="54"/>
    <col min="1037" max="1037" width="20" style="54" customWidth="1"/>
    <col min="1038" max="1042" width="9.140625" style="54" customWidth="1"/>
    <col min="1043" max="1280" width="9.140625" style="54"/>
    <col min="1281" max="1281" width="0.5703125" style="54" customWidth="1"/>
    <col min="1282" max="1282" width="15.42578125" style="54" customWidth="1"/>
    <col min="1283" max="1283" width="16.28515625" style="54" customWidth="1"/>
    <col min="1284" max="1284" width="8.42578125" style="54" customWidth="1"/>
    <col min="1285" max="1285" width="9.140625" style="54"/>
    <col min="1286" max="1286" width="15.7109375" style="54" customWidth="1"/>
    <col min="1287" max="1287" width="14.42578125" style="54" customWidth="1"/>
    <col min="1288" max="1288" width="15" style="54" customWidth="1"/>
    <col min="1289" max="1289" width="7.85546875" style="54" customWidth="1"/>
    <col min="1290" max="1290" width="7" style="54" customWidth="1"/>
    <col min="1291" max="1291" width="18.140625" style="54" customWidth="1"/>
    <col min="1292" max="1292" width="9.140625" style="54"/>
    <col min="1293" max="1293" width="20" style="54" customWidth="1"/>
    <col min="1294" max="1298" width="9.140625" style="54" customWidth="1"/>
    <col min="1299" max="1536" width="9.140625" style="54"/>
    <col min="1537" max="1537" width="0.5703125" style="54" customWidth="1"/>
    <col min="1538" max="1538" width="15.42578125" style="54" customWidth="1"/>
    <col min="1539" max="1539" width="16.28515625" style="54" customWidth="1"/>
    <col min="1540" max="1540" width="8.42578125" style="54" customWidth="1"/>
    <col min="1541" max="1541" width="9.140625" style="54"/>
    <col min="1542" max="1542" width="15.7109375" style="54" customWidth="1"/>
    <col min="1543" max="1543" width="14.42578125" style="54" customWidth="1"/>
    <col min="1544" max="1544" width="15" style="54" customWidth="1"/>
    <col min="1545" max="1545" width="7.85546875" style="54" customWidth="1"/>
    <col min="1546" max="1546" width="7" style="54" customWidth="1"/>
    <col min="1547" max="1547" width="18.140625" style="54" customWidth="1"/>
    <col min="1548" max="1548" width="9.140625" style="54"/>
    <col min="1549" max="1549" width="20" style="54" customWidth="1"/>
    <col min="1550" max="1554" width="9.140625" style="54" customWidth="1"/>
    <col min="1555" max="1792" width="9.140625" style="54"/>
    <col min="1793" max="1793" width="0.5703125" style="54" customWidth="1"/>
    <col min="1794" max="1794" width="15.42578125" style="54" customWidth="1"/>
    <col min="1795" max="1795" width="16.28515625" style="54" customWidth="1"/>
    <col min="1796" max="1796" width="8.42578125" style="54" customWidth="1"/>
    <col min="1797" max="1797" width="9.140625" style="54"/>
    <col min="1798" max="1798" width="15.7109375" style="54" customWidth="1"/>
    <col min="1799" max="1799" width="14.42578125" style="54" customWidth="1"/>
    <col min="1800" max="1800" width="15" style="54" customWidth="1"/>
    <col min="1801" max="1801" width="7.85546875" style="54" customWidth="1"/>
    <col min="1802" max="1802" width="7" style="54" customWidth="1"/>
    <col min="1803" max="1803" width="18.140625" style="54" customWidth="1"/>
    <col min="1804" max="1804" width="9.140625" style="54"/>
    <col min="1805" max="1805" width="20" style="54" customWidth="1"/>
    <col min="1806" max="1810" width="9.140625" style="54" customWidth="1"/>
    <col min="1811" max="2048" width="9.140625" style="54"/>
    <col min="2049" max="2049" width="0.5703125" style="54" customWidth="1"/>
    <col min="2050" max="2050" width="15.42578125" style="54" customWidth="1"/>
    <col min="2051" max="2051" width="16.28515625" style="54" customWidth="1"/>
    <col min="2052" max="2052" width="8.42578125" style="54" customWidth="1"/>
    <col min="2053" max="2053" width="9.140625" style="54"/>
    <col min="2054" max="2054" width="15.7109375" style="54" customWidth="1"/>
    <col min="2055" max="2055" width="14.42578125" style="54" customWidth="1"/>
    <col min="2056" max="2056" width="15" style="54" customWidth="1"/>
    <col min="2057" max="2057" width="7.85546875" style="54" customWidth="1"/>
    <col min="2058" max="2058" width="7" style="54" customWidth="1"/>
    <col min="2059" max="2059" width="18.140625" style="54" customWidth="1"/>
    <col min="2060" max="2060" width="9.140625" style="54"/>
    <col min="2061" max="2061" width="20" style="54" customWidth="1"/>
    <col min="2062" max="2066" width="9.140625" style="54" customWidth="1"/>
    <col min="2067" max="2304" width="9.140625" style="54"/>
    <col min="2305" max="2305" width="0.5703125" style="54" customWidth="1"/>
    <col min="2306" max="2306" width="15.42578125" style="54" customWidth="1"/>
    <col min="2307" max="2307" width="16.28515625" style="54" customWidth="1"/>
    <col min="2308" max="2308" width="8.42578125" style="54" customWidth="1"/>
    <col min="2309" max="2309" width="9.140625" style="54"/>
    <col min="2310" max="2310" width="15.7109375" style="54" customWidth="1"/>
    <col min="2311" max="2311" width="14.42578125" style="54" customWidth="1"/>
    <col min="2312" max="2312" width="15" style="54" customWidth="1"/>
    <col min="2313" max="2313" width="7.85546875" style="54" customWidth="1"/>
    <col min="2314" max="2314" width="7" style="54" customWidth="1"/>
    <col min="2315" max="2315" width="18.140625" style="54" customWidth="1"/>
    <col min="2316" max="2316" width="9.140625" style="54"/>
    <col min="2317" max="2317" width="20" style="54" customWidth="1"/>
    <col min="2318" max="2322" width="9.140625" style="54" customWidth="1"/>
    <col min="2323" max="2560" width="9.140625" style="54"/>
    <col min="2561" max="2561" width="0.5703125" style="54" customWidth="1"/>
    <col min="2562" max="2562" width="15.42578125" style="54" customWidth="1"/>
    <col min="2563" max="2563" width="16.28515625" style="54" customWidth="1"/>
    <col min="2564" max="2564" width="8.42578125" style="54" customWidth="1"/>
    <col min="2565" max="2565" width="9.140625" style="54"/>
    <col min="2566" max="2566" width="15.7109375" style="54" customWidth="1"/>
    <col min="2567" max="2567" width="14.42578125" style="54" customWidth="1"/>
    <col min="2568" max="2568" width="15" style="54" customWidth="1"/>
    <col min="2569" max="2569" width="7.85546875" style="54" customWidth="1"/>
    <col min="2570" max="2570" width="7" style="54" customWidth="1"/>
    <col min="2571" max="2571" width="18.140625" style="54" customWidth="1"/>
    <col min="2572" max="2572" width="9.140625" style="54"/>
    <col min="2573" max="2573" width="20" style="54" customWidth="1"/>
    <col min="2574" max="2578" width="9.140625" style="54" customWidth="1"/>
    <col min="2579" max="2816" width="9.140625" style="54"/>
    <col min="2817" max="2817" width="0.5703125" style="54" customWidth="1"/>
    <col min="2818" max="2818" width="15.42578125" style="54" customWidth="1"/>
    <col min="2819" max="2819" width="16.28515625" style="54" customWidth="1"/>
    <col min="2820" max="2820" width="8.42578125" style="54" customWidth="1"/>
    <col min="2821" max="2821" width="9.140625" style="54"/>
    <col min="2822" max="2822" width="15.7109375" style="54" customWidth="1"/>
    <col min="2823" max="2823" width="14.42578125" style="54" customWidth="1"/>
    <col min="2824" max="2824" width="15" style="54" customWidth="1"/>
    <col min="2825" max="2825" width="7.85546875" style="54" customWidth="1"/>
    <col min="2826" max="2826" width="7" style="54" customWidth="1"/>
    <col min="2827" max="2827" width="18.140625" style="54" customWidth="1"/>
    <col min="2828" max="2828" width="9.140625" style="54"/>
    <col min="2829" max="2829" width="20" style="54" customWidth="1"/>
    <col min="2830" max="2834" width="9.140625" style="54" customWidth="1"/>
    <col min="2835" max="3072" width="9.140625" style="54"/>
    <col min="3073" max="3073" width="0.5703125" style="54" customWidth="1"/>
    <col min="3074" max="3074" width="15.42578125" style="54" customWidth="1"/>
    <col min="3075" max="3075" width="16.28515625" style="54" customWidth="1"/>
    <col min="3076" max="3076" width="8.42578125" style="54" customWidth="1"/>
    <col min="3077" max="3077" width="9.140625" style="54"/>
    <col min="3078" max="3078" width="15.7109375" style="54" customWidth="1"/>
    <col min="3079" max="3079" width="14.42578125" style="54" customWidth="1"/>
    <col min="3080" max="3080" width="15" style="54" customWidth="1"/>
    <col min="3081" max="3081" width="7.85546875" style="54" customWidth="1"/>
    <col min="3082" max="3082" width="7" style="54" customWidth="1"/>
    <col min="3083" max="3083" width="18.140625" style="54" customWidth="1"/>
    <col min="3084" max="3084" width="9.140625" style="54"/>
    <col min="3085" max="3085" width="20" style="54" customWidth="1"/>
    <col min="3086" max="3090" width="9.140625" style="54" customWidth="1"/>
    <col min="3091" max="3328" width="9.140625" style="54"/>
    <col min="3329" max="3329" width="0.5703125" style="54" customWidth="1"/>
    <col min="3330" max="3330" width="15.42578125" style="54" customWidth="1"/>
    <col min="3331" max="3331" width="16.28515625" style="54" customWidth="1"/>
    <col min="3332" max="3332" width="8.42578125" style="54" customWidth="1"/>
    <col min="3333" max="3333" width="9.140625" style="54"/>
    <col min="3334" max="3334" width="15.7109375" style="54" customWidth="1"/>
    <col min="3335" max="3335" width="14.42578125" style="54" customWidth="1"/>
    <col min="3336" max="3336" width="15" style="54" customWidth="1"/>
    <col min="3337" max="3337" width="7.85546875" style="54" customWidth="1"/>
    <col min="3338" max="3338" width="7" style="54" customWidth="1"/>
    <col min="3339" max="3339" width="18.140625" style="54" customWidth="1"/>
    <col min="3340" max="3340" width="9.140625" style="54"/>
    <col min="3341" max="3341" width="20" style="54" customWidth="1"/>
    <col min="3342" max="3346" width="9.140625" style="54" customWidth="1"/>
    <col min="3347" max="3584" width="9.140625" style="54"/>
    <col min="3585" max="3585" width="0.5703125" style="54" customWidth="1"/>
    <col min="3586" max="3586" width="15.42578125" style="54" customWidth="1"/>
    <col min="3587" max="3587" width="16.28515625" style="54" customWidth="1"/>
    <col min="3588" max="3588" width="8.42578125" style="54" customWidth="1"/>
    <col min="3589" max="3589" width="9.140625" style="54"/>
    <col min="3590" max="3590" width="15.7109375" style="54" customWidth="1"/>
    <col min="3591" max="3591" width="14.42578125" style="54" customWidth="1"/>
    <col min="3592" max="3592" width="15" style="54" customWidth="1"/>
    <col min="3593" max="3593" width="7.85546875" style="54" customWidth="1"/>
    <col min="3594" max="3594" width="7" style="54" customWidth="1"/>
    <col min="3595" max="3595" width="18.140625" style="54" customWidth="1"/>
    <col min="3596" max="3596" width="9.140625" style="54"/>
    <col min="3597" max="3597" width="20" style="54" customWidth="1"/>
    <col min="3598" max="3602" width="9.140625" style="54" customWidth="1"/>
    <col min="3603" max="3840" width="9.140625" style="54"/>
    <col min="3841" max="3841" width="0.5703125" style="54" customWidth="1"/>
    <col min="3842" max="3842" width="15.42578125" style="54" customWidth="1"/>
    <col min="3843" max="3843" width="16.28515625" style="54" customWidth="1"/>
    <col min="3844" max="3844" width="8.42578125" style="54" customWidth="1"/>
    <col min="3845" max="3845" width="9.140625" style="54"/>
    <col min="3846" max="3846" width="15.7109375" style="54" customWidth="1"/>
    <col min="3847" max="3847" width="14.42578125" style="54" customWidth="1"/>
    <col min="3848" max="3848" width="15" style="54" customWidth="1"/>
    <col min="3849" max="3849" width="7.85546875" style="54" customWidth="1"/>
    <col min="3850" max="3850" width="7" style="54" customWidth="1"/>
    <col min="3851" max="3851" width="18.140625" style="54" customWidth="1"/>
    <col min="3852" max="3852" width="9.140625" style="54"/>
    <col min="3853" max="3853" width="20" style="54" customWidth="1"/>
    <col min="3854" max="3858" width="9.140625" style="54" customWidth="1"/>
    <col min="3859" max="4096" width="9.140625" style="54"/>
    <col min="4097" max="4097" width="0.5703125" style="54" customWidth="1"/>
    <col min="4098" max="4098" width="15.42578125" style="54" customWidth="1"/>
    <col min="4099" max="4099" width="16.28515625" style="54" customWidth="1"/>
    <col min="4100" max="4100" width="8.42578125" style="54" customWidth="1"/>
    <col min="4101" max="4101" width="9.140625" style="54"/>
    <col min="4102" max="4102" width="15.7109375" style="54" customWidth="1"/>
    <col min="4103" max="4103" width="14.42578125" style="54" customWidth="1"/>
    <col min="4104" max="4104" width="15" style="54" customWidth="1"/>
    <col min="4105" max="4105" width="7.85546875" style="54" customWidth="1"/>
    <col min="4106" max="4106" width="7" style="54" customWidth="1"/>
    <col min="4107" max="4107" width="18.140625" style="54" customWidth="1"/>
    <col min="4108" max="4108" width="9.140625" style="54"/>
    <col min="4109" max="4109" width="20" style="54" customWidth="1"/>
    <col min="4110" max="4114" width="9.140625" style="54" customWidth="1"/>
    <col min="4115" max="4352" width="9.140625" style="54"/>
    <col min="4353" max="4353" width="0.5703125" style="54" customWidth="1"/>
    <col min="4354" max="4354" width="15.42578125" style="54" customWidth="1"/>
    <col min="4355" max="4355" width="16.28515625" style="54" customWidth="1"/>
    <col min="4356" max="4356" width="8.42578125" style="54" customWidth="1"/>
    <col min="4357" max="4357" width="9.140625" style="54"/>
    <col min="4358" max="4358" width="15.7109375" style="54" customWidth="1"/>
    <col min="4359" max="4359" width="14.42578125" style="54" customWidth="1"/>
    <col min="4360" max="4360" width="15" style="54" customWidth="1"/>
    <col min="4361" max="4361" width="7.85546875" style="54" customWidth="1"/>
    <col min="4362" max="4362" width="7" style="54" customWidth="1"/>
    <col min="4363" max="4363" width="18.140625" style="54" customWidth="1"/>
    <col min="4364" max="4364" width="9.140625" style="54"/>
    <col min="4365" max="4365" width="20" style="54" customWidth="1"/>
    <col min="4366" max="4370" width="9.140625" style="54" customWidth="1"/>
    <col min="4371" max="4608" width="9.140625" style="54"/>
    <col min="4609" max="4609" width="0.5703125" style="54" customWidth="1"/>
    <col min="4610" max="4610" width="15.42578125" style="54" customWidth="1"/>
    <col min="4611" max="4611" width="16.28515625" style="54" customWidth="1"/>
    <col min="4612" max="4612" width="8.42578125" style="54" customWidth="1"/>
    <col min="4613" max="4613" width="9.140625" style="54"/>
    <col min="4614" max="4614" width="15.7109375" style="54" customWidth="1"/>
    <col min="4615" max="4615" width="14.42578125" style="54" customWidth="1"/>
    <col min="4616" max="4616" width="15" style="54" customWidth="1"/>
    <col min="4617" max="4617" width="7.85546875" style="54" customWidth="1"/>
    <col min="4618" max="4618" width="7" style="54" customWidth="1"/>
    <col min="4619" max="4619" width="18.140625" style="54" customWidth="1"/>
    <col min="4620" max="4620" width="9.140625" style="54"/>
    <col min="4621" max="4621" width="20" style="54" customWidth="1"/>
    <col min="4622" max="4626" width="9.140625" style="54" customWidth="1"/>
    <col min="4627" max="4864" width="9.140625" style="54"/>
    <col min="4865" max="4865" width="0.5703125" style="54" customWidth="1"/>
    <col min="4866" max="4866" width="15.42578125" style="54" customWidth="1"/>
    <col min="4867" max="4867" width="16.28515625" style="54" customWidth="1"/>
    <col min="4868" max="4868" width="8.42578125" style="54" customWidth="1"/>
    <col min="4869" max="4869" width="9.140625" style="54"/>
    <col min="4870" max="4870" width="15.7109375" style="54" customWidth="1"/>
    <col min="4871" max="4871" width="14.42578125" style="54" customWidth="1"/>
    <col min="4872" max="4872" width="15" style="54" customWidth="1"/>
    <col min="4873" max="4873" width="7.85546875" style="54" customWidth="1"/>
    <col min="4874" max="4874" width="7" style="54" customWidth="1"/>
    <col min="4875" max="4875" width="18.140625" style="54" customWidth="1"/>
    <col min="4876" max="4876" width="9.140625" style="54"/>
    <col min="4877" max="4877" width="20" style="54" customWidth="1"/>
    <col min="4878" max="4882" width="9.140625" style="54" customWidth="1"/>
    <col min="4883" max="5120" width="9.140625" style="54"/>
    <col min="5121" max="5121" width="0.5703125" style="54" customWidth="1"/>
    <col min="5122" max="5122" width="15.42578125" style="54" customWidth="1"/>
    <col min="5123" max="5123" width="16.28515625" style="54" customWidth="1"/>
    <col min="5124" max="5124" width="8.42578125" style="54" customWidth="1"/>
    <col min="5125" max="5125" width="9.140625" style="54"/>
    <col min="5126" max="5126" width="15.7109375" style="54" customWidth="1"/>
    <col min="5127" max="5127" width="14.42578125" style="54" customWidth="1"/>
    <col min="5128" max="5128" width="15" style="54" customWidth="1"/>
    <col min="5129" max="5129" width="7.85546875" style="54" customWidth="1"/>
    <col min="5130" max="5130" width="7" style="54" customWidth="1"/>
    <col min="5131" max="5131" width="18.140625" style="54" customWidth="1"/>
    <col min="5132" max="5132" width="9.140625" style="54"/>
    <col min="5133" max="5133" width="20" style="54" customWidth="1"/>
    <col min="5134" max="5138" width="9.140625" style="54" customWidth="1"/>
    <col min="5139" max="5376" width="9.140625" style="54"/>
    <col min="5377" max="5377" width="0.5703125" style="54" customWidth="1"/>
    <col min="5378" max="5378" width="15.42578125" style="54" customWidth="1"/>
    <col min="5379" max="5379" width="16.28515625" style="54" customWidth="1"/>
    <col min="5380" max="5380" width="8.42578125" style="54" customWidth="1"/>
    <col min="5381" max="5381" width="9.140625" style="54"/>
    <col min="5382" max="5382" width="15.7109375" style="54" customWidth="1"/>
    <col min="5383" max="5383" width="14.42578125" style="54" customWidth="1"/>
    <col min="5384" max="5384" width="15" style="54" customWidth="1"/>
    <col min="5385" max="5385" width="7.85546875" style="54" customWidth="1"/>
    <col min="5386" max="5386" width="7" style="54" customWidth="1"/>
    <col min="5387" max="5387" width="18.140625" style="54" customWidth="1"/>
    <col min="5388" max="5388" width="9.140625" style="54"/>
    <col min="5389" max="5389" width="20" style="54" customWidth="1"/>
    <col min="5390" max="5394" width="9.140625" style="54" customWidth="1"/>
    <col min="5395" max="5632" width="9.140625" style="54"/>
    <col min="5633" max="5633" width="0.5703125" style="54" customWidth="1"/>
    <col min="5634" max="5634" width="15.42578125" style="54" customWidth="1"/>
    <col min="5635" max="5635" width="16.28515625" style="54" customWidth="1"/>
    <col min="5636" max="5636" width="8.42578125" style="54" customWidth="1"/>
    <col min="5637" max="5637" width="9.140625" style="54"/>
    <col min="5638" max="5638" width="15.7109375" style="54" customWidth="1"/>
    <col min="5639" max="5639" width="14.42578125" style="54" customWidth="1"/>
    <col min="5640" max="5640" width="15" style="54" customWidth="1"/>
    <col min="5641" max="5641" width="7.85546875" style="54" customWidth="1"/>
    <col min="5642" max="5642" width="7" style="54" customWidth="1"/>
    <col min="5643" max="5643" width="18.140625" style="54" customWidth="1"/>
    <col min="5644" max="5644" width="9.140625" style="54"/>
    <col min="5645" max="5645" width="20" style="54" customWidth="1"/>
    <col min="5646" max="5650" width="9.140625" style="54" customWidth="1"/>
    <col min="5651" max="5888" width="9.140625" style="54"/>
    <col min="5889" max="5889" width="0.5703125" style="54" customWidth="1"/>
    <col min="5890" max="5890" width="15.42578125" style="54" customWidth="1"/>
    <col min="5891" max="5891" width="16.28515625" style="54" customWidth="1"/>
    <col min="5892" max="5892" width="8.42578125" style="54" customWidth="1"/>
    <col min="5893" max="5893" width="9.140625" style="54"/>
    <col min="5894" max="5894" width="15.7109375" style="54" customWidth="1"/>
    <col min="5895" max="5895" width="14.42578125" style="54" customWidth="1"/>
    <col min="5896" max="5896" width="15" style="54" customWidth="1"/>
    <col min="5897" max="5897" width="7.85546875" style="54" customWidth="1"/>
    <col min="5898" max="5898" width="7" style="54" customWidth="1"/>
    <col min="5899" max="5899" width="18.140625" style="54" customWidth="1"/>
    <col min="5900" max="5900" width="9.140625" style="54"/>
    <col min="5901" max="5901" width="20" style="54" customWidth="1"/>
    <col min="5902" max="5906" width="9.140625" style="54" customWidth="1"/>
    <col min="5907" max="6144" width="9.140625" style="54"/>
    <col min="6145" max="6145" width="0.5703125" style="54" customWidth="1"/>
    <col min="6146" max="6146" width="15.42578125" style="54" customWidth="1"/>
    <col min="6147" max="6147" width="16.28515625" style="54" customWidth="1"/>
    <col min="6148" max="6148" width="8.42578125" style="54" customWidth="1"/>
    <col min="6149" max="6149" width="9.140625" style="54"/>
    <col min="6150" max="6150" width="15.7109375" style="54" customWidth="1"/>
    <col min="6151" max="6151" width="14.42578125" style="54" customWidth="1"/>
    <col min="6152" max="6152" width="15" style="54" customWidth="1"/>
    <col min="6153" max="6153" width="7.85546875" style="54" customWidth="1"/>
    <col min="6154" max="6154" width="7" style="54" customWidth="1"/>
    <col min="6155" max="6155" width="18.140625" style="54" customWidth="1"/>
    <col min="6156" max="6156" width="9.140625" style="54"/>
    <col min="6157" max="6157" width="20" style="54" customWidth="1"/>
    <col min="6158" max="6162" width="9.140625" style="54" customWidth="1"/>
    <col min="6163" max="6400" width="9.140625" style="54"/>
    <col min="6401" max="6401" width="0.5703125" style="54" customWidth="1"/>
    <col min="6402" max="6402" width="15.42578125" style="54" customWidth="1"/>
    <col min="6403" max="6403" width="16.28515625" style="54" customWidth="1"/>
    <col min="6404" max="6404" width="8.42578125" style="54" customWidth="1"/>
    <col min="6405" max="6405" width="9.140625" style="54"/>
    <col min="6406" max="6406" width="15.7109375" style="54" customWidth="1"/>
    <col min="6407" max="6407" width="14.42578125" style="54" customWidth="1"/>
    <col min="6408" max="6408" width="15" style="54" customWidth="1"/>
    <col min="6409" max="6409" width="7.85546875" style="54" customWidth="1"/>
    <col min="6410" max="6410" width="7" style="54" customWidth="1"/>
    <col min="6411" max="6411" width="18.140625" style="54" customWidth="1"/>
    <col min="6412" max="6412" width="9.140625" style="54"/>
    <col min="6413" max="6413" width="20" style="54" customWidth="1"/>
    <col min="6414" max="6418" width="9.140625" style="54" customWidth="1"/>
    <col min="6419" max="6656" width="9.140625" style="54"/>
    <col min="6657" max="6657" width="0.5703125" style="54" customWidth="1"/>
    <col min="6658" max="6658" width="15.42578125" style="54" customWidth="1"/>
    <col min="6659" max="6659" width="16.28515625" style="54" customWidth="1"/>
    <col min="6660" max="6660" width="8.42578125" style="54" customWidth="1"/>
    <col min="6661" max="6661" width="9.140625" style="54"/>
    <col min="6662" max="6662" width="15.7109375" style="54" customWidth="1"/>
    <col min="6663" max="6663" width="14.42578125" style="54" customWidth="1"/>
    <col min="6664" max="6664" width="15" style="54" customWidth="1"/>
    <col min="6665" max="6665" width="7.85546875" style="54" customWidth="1"/>
    <col min="6666" max="6666" width="7" style="54" customWidth="1"/>
    <col min="6667" max="6667" width="18.140625" style="54" customWidth="1"/>
    <col min="6668" max="6668" width="9.140625" style="54"/>
    <col min="6669" max="6669" width="20" style="54" customWidth="1"/>
    <col min="6670" max="6674" width="9.140625" style="54" customWidth="1"/>
    <col min="6675" max="6912" width="9.140625" style="54"/>
    <col min="6913" max="6913" width="0.5703125" style="54" customWidth="1"/>
    <col min="6914" max="6914" width="15.42578125" style="54" customWidth="1"/>
    <col min="6915" max="6915" width="16.28515625" style="54" customWidth="1"/>
    <col min="6916" max="6916" width="8.42578125" style="54" customWidth="1"/>
    <col min="6917" max="6917" width="9.140625" style="54"/>
    <col min="6918" max="6918" width="15.7109375" style="54" customWidth="1"/>
    <col min="6919" max="6919" width="14.42578125" style="54" customWidth="1"/>
    <col min="6920" max="6920" width="15" style="54" customWidth="1"/>
    <col min="6921" max="6921" width="7.85546875" style="54" customWidth="1"/>
    <col min="6922" max="6922" width="7" style="54" customWidth="1"/>
    <col min="6923" max="6923" width="18.140625" style="54" customWidth="1"/>
    <col min="6924" max="6924" width="9.140625" style="54"/>
    <col min="6925" max="6925" width="20" style="54" customWidth="1"/>
    <col min="6926" max="6930" width="9.140625" style="54" customWidth="1"/>
    <col min="6931" max="7168" width="9.140625" style="54"/>
    <col min="7169" max="7169" width="0.5703125" style="54" customWidth="1"/>
    <col min="7170" max="7170" width="15.42578125" style="54" customWidth="1"/>
    <col min="7171" max="7171" width="16.28515625" style="54" customWidth="1"/>
    <col min="7172" max="7172" width="8.42578125" style="54" customWidth="1"/>
    <col min="7173" max="7173" width="9.140625" style="54"/>
    <col min="7174" max="7174" width="15.7109375" style="54" customWidth="1"/>
    <col min="7175" max="7175" width="14.42578125" style="54" customWidth="1"/>
    <col min="7176" max="7176" width="15" style="54" customWidth="1"/>
    <col min="7177" max="7177" width="7.85546875" style="54" customWidth="1"/>
    <col min="7178" max="7178" width="7" style="54" customWidth="1"/>
    <col min="7179" max="7179" width="18.140625" style="54" customWidth="1"/>
    <col min="7180" max="7180" width="9.140625" style="54"/>
    <col min="7181" max="7181" width="20" style="54" customWidth="1"/>
    <col min="7182" max="7186" width="9.140625" style="54" customWidth="1"/>
    <col min="7187" max="7424" width="9.140625" style="54"/>
    <col min="7425" max="7425" width="0.5703125" style="54" customWidth="1"/>
    <col min="7426" max="7426" width="15.42578125" style="54" customWidth="1"/>
    <col min="7427" max="7427" width="16.28515625" style="54" customWidth="1"/>
    <col min="7428" max="7428" width="8.42578125" style="54" customWidth="1"/>
    <col min="7429" max="7429" width="9.140625" style="54"/>
    <col min="7430" max="7430" width="15.7109375" style="54" customWidth="1"/>
    <col min="7431" max="7431" width="14.42578125" style="54" customWidth="1"/>
    <col min="7432" max="7432" width="15" style="54" customWidth="1"/>
    <col min="7433" max="7433" width="7.85546875" style="54" customWidth="1"/>
    <col min="7434" max="7434" width="7" style="54" customWidth="1"/>
    <col min="7435" max="7435" width="18.140625" style="54" customWidth="1"/>
    <col min="7436" max="7436" width="9.140625" style="54"/>
    <col min="7437" max="7437" width="20" style="54" customWidth="1"/>
    <col min="7438" max="7442" width="9.140625" style="54" customWidth="1"/>
    <col min="7443" max="7680" width="9.140625" style="54"/>
    <col min="7681" max="7681" width="0.5703125" style="54" customWidth="1"/>
    <col min="7682" max="7682" width="15.42578125" style="54" customWidth="1"/>
    <col min="7683" max="7683" width="16.28515625" style="54" customWidth="1"/>
    <col min="7684" max="7684" width="8.42578125" style="54" customWidth="1"/>
    <col min="7685" max="7685" width="9.140625" style="54"/>
    <col min="7686" max="7686" width="15.7109375" style="54" customWidth="1"/>
    <col min="7687" max="7687" width="14.42578125" style="54" customWidth="1"/>
    <col min="7688" max="7688" width="15" style="54" customWidth="1"/>
    <col min="7689" max="7689" width="7.85546875" style="54" customWidth="1"/>
    <col min="7690" max="7690" width="7" style="54" customWidth="1"/>
    <col min="7691" max="7691" width="18.140625" style="54" customWidth="1"/>
    <col min="7692" max="7692" width="9.140625" style="54"/>
    <col min="7693" max="7693" width="20" style="54" customWidth="1"/>
    <col min="7694" max="7698" width="9.140625" style="54" customWidth="1"/>
    <col min="7699" max="7936" width="9.140625" style="54"/>
    <col min="7937" max="7937" width="0.5703125" style="54" customWidth="1"/>
    <col min="7938" max="7938" width="15.42578125" style="54" customWidth="1"/>
    <col min="7939" max="7939" width="16.28515625" style="54" customWidth="1"/>
    <col min="7940" max="7940" width="8.42578125" style="54" customWidth="1"/>
    <col min="7941" max="7941" width="9.140625" style="54"/>
    <col min="7942" max="7942" width="15.7109375" style="54" customWidth="1"/>
    <col min="7943" max="7943" width="14.42578125" style="54" customWidth="1"/>
    <col min="7944" max="7944" width="15" style="54" customWidth="1"/>
    <col min="7945" max="7945" width="7.85546875" style="54" customWidth="1"/>
    <col min="7946" max="7946" width="7" style="54" customWidth="1"/>
    <col min="7947" max="7947" width="18.140625" style="54" customWidth="1"/>
    <col min="7948" max="7948" width="9.140625" style="54"/>
    <col min="7949" max="7949" width="20" style="54" customWidth="1"/>
    <col min="7950" max="7954" width="9.140625" style="54" customWidth="1"/>
    <col min="7955" max="8192" width="9.140625" style="54"/>
    <col min="8193" max="8193" width="0.5703125" style="54" customWidth="1"/>
    <col min="8194" max="8194" width="15.42578125" style="54" customWidth="1"/>
    <col min="8195" max="8195" width="16.28515625" style="54" customWidth="1"/>
    <col min="8196" max="8196" width="8.42578125" style="54" customWidth="1"/>
    <col min="8197" max="8197" width="9.140625" style="54"/>
    <col min="8198" max="8198" width="15.7109375" style="54" customWidth="1"/>
    <col min="8199" max="8199" width="14.42578125" style="54" customWidth="1"/>
    <col min="8200" max="8200" width="15" style="54" customWidth="1"/>
    <col min="8201" max="8201" width="7.85546875" style="54" customWidth="1"/>
    <col min="8202" max="8202" width="7" style="54" customWidth="1"/>
    <col min="8203" max="8203" width="18.140625" style="54" customWidth="1"/>
    <col min="8204" max="8204" width="9.140625" style="54"/>
    <col min="8205" max="8205" width="20" style="54" customWidth="1"/>
    <col min="8206" max="8210" width="9.140625" style="54" customWidth="1"/>
    <col min="8211" max="8448" width="9.140625" style="54"/>
    <col min="8449" max="8449" width="0.5703125" style="54" customWidth="1"/>
    <col min="8450" max="8450" width="15.42578125" style="54" customWidth="1"/>
    <col min="8451" max="8451" width="16.28515625" style="54" customWidth="1"/>
    <col min="8452" max="8452" width="8.42578125" style="54" customWidth="1"/>
    <col min="8453" max="8453" width="9.140625" style="54"/>
    <col min="8454" max="8454" width="15.7109375" style="54" customWidth="1"/>
    <col min="8455" max="8455" width="14.42578125" style="54" customWidth="1"/>
    <col min="8456" max="8456" width="15" style="54" customWidth="1"/>
    <col min="8457" max="8457" width="7.85546875" style="54" customWidth="1"/>
    <col min="8458" max="8458" width="7" style="54" customWidth="1"/>
    <col min="8459" max="8459" width="18.140625" style="54" customWidth="1"/>
    <col min="8460" max="8460" width="9.140625" style="54"/>
    <col min="8461" max="8461" width="20" style="54" customWidth="1"/>
    <col min="8462" max="8466" width="9.140625" style="54" customWidth="1"/>
    <col min="8467" max="8704" width="9.140625" style="54"/>
    <col min="8705" max="8705" width="0.5703125" style="54" customWidth="1"/>
    <col min="8706" max="8706" width="15.42578125" style="54" customWidth="1"/>
    <col min="8707" max="8707" width="16.28515625" style="54" customWidth="1"/>
    <col min="8708" max="8708" width="8.42578125" style="54" customWidth="1"/>
    <col min="8709" max="8709" width="9.140625" style="54"/>
    <col min="8710" max="8710" width="15.7109375" style="54" customWidth="1"/>
    <col min="8711" max="8711" width="14.42578125" style="54" customWidth="1"/>
    <col min="8712" max="8712" width="15" style="54" customWidth="1"/>
    <col min="8713" max="8713" width="7.85546875" style="54" customWidth="1"/>
    <col min="8714" max="8714" width="7" style="54" customWidth="1"/>
    <col min="8715" max="8715" width="18.140625" style="54" customWidth="1"/>
    <col min="8716" max="8716" width="9.140625" style="54"/>
    <col min="8717" max="8717" width="20" style="54" customWidth="1"/>
    <col min="8718" max="8722" width="9.140625" style="54" customWidth="1"/>
    <col min="8723" max="8960" width="9.140625" style="54"/>
    <col min="8961" max="8961" width="0.5703125" style="54" customWidth="1"/>
    <col min="8962" max="8962" width="15.42578125" style="54" customWidth="1"/>
    <col min="8963" max="8963" width="16.28515625" style="54" customWidth="1"/>
    <col min="8964" max="8964" width="8.42578125" style="54" customWidth="1"/>
    <col min="8965" max="8965" width="9.140625" style="54"/>
    <col min="8966" max="8966" width="15.7109375" style="54" customWidth="1"/>
    <col min="8967" max="8967" width="14.42578125" style="54" customWidth="1"/>
    <col min="8968" max="8968" width="15" style="54" customWidth="1"/>
    <col min="8969" max="8969" width="7.85546875" style="54" customWidth="1"/>
    <col min="8970" max="8970" width="7" style="54" customWidth="1"/>
    <col min="8971" max="8971" width="18.140625" style="54" customWidth="1"/>
    <col min="8972" max="8972" width="9.140625" style="54"/>
    <col min="8973" max="8973" width="20" style="54" customWidth="1"/>
    <col min="8974" max="8978" width="9.140625" style="54" customWidth="1"/>
    <col min="8979" max="9216" width="9.140625" style="54"/>
    <col min="9217" max="9217" width="0.5703125" style="54" customWidth="1"/>
    <col min="9218" max="9218" width="15.42578125" style="54" customWidth="1"/>
    <col min="9219" max="9219" width="16.28515625" style="54" customWidth="1"/>
    <col min="9220" max="9220" width="8.42578125" style="54" customWidth="1"/>
    <col min="9221" max="9221" width="9.140625" style="54"/>
    <col min="9222" max="9222" width="15.7109375" style="54" customWidth="1"/>
    <col min="9223" max="9223" width="14.42578125" style="54" customWidth="1"/>
    <col min="9224" max="9224" width="15" style="54" customWidth="1"/>
    <col min="9225" max="9225" width="7.85546875" style="54" customWidth="1"/>
    <col min="9226" max="9226" width="7" style="54" customWidth="1"/>
    <col min="9227" max="9227" width="18.140625" style="54" customWidth="1"/>
    <col min="9228" max="9228" width="9.140625" style="54"/>
    <col min="9229" max="9229" width="20" style="54" customWidth="1"/>
    <col min="9230" max="9234" width="9.140625" style="54" customWidth="1"/>
    <col min="9235" max="9472" width="9.140625" style="54"/>
    <col min="9473" max="9473" width="0.5703125" style="54" customWidth="1"/>
    <col min="9474" max="9474" width="15.42578125" style="54" customWidth="1"/>
    <col min="9475" max="9475" width="16.28515625" style="54" customWidth="1"/>
    <col min="9476" max="9476" width="8.42578125" style="54" customWidth="1"/>
    <col min="9477" max="9477" width="9.140625" style="54"/>
    <col min="9478" max="9478" width="15.7109375" style="54" customWidth="1"/>
    <col min="9479" max="9479" width="14.42578125" style="54" customWidth="1"/>
    <col min="9480" max="9480" width="15" style="54" customWidth="1"/>
    <col min="9481" max="9481" width="7.85546875" style="54" customWidth="1"/>
    <col min="9482" max="9482" width="7" style="54" customWidth="1"/>
    <col min="9483" max="9483" width="18.140625" style="54" customWidth="1"/>
    <col min="9484" max="9484" width="9.140625" style="54"/>
    <col min="9485" max="9485" width="20" style="54" customWidth="1"/>
    <col min="9486" max="9490" width="9.140625" style="54" customWidth="1"/>
    <col min="9491" max="9728" width="9.140625" style="54"/>
    <col min="9729" max="9729" width="0.5703125" style="54" customWidth="1"/>
    <col min="9730" max="9730" width="15.42578125" style="54" customWidth="1"/>
    <col min="9731" max="9731" width="16.28515625" style="54" customWidth="1"/>
    <col min="9732" max="9732" width="8.42578125" style="54" customWidth="1"/>
    <col min="9733" max="9733" width="9.140625" style="54"/>
    <col min="9734" max="9734" width="15.7109375" style="54" customWidth="1"/>
    <col min="9735" max="9735" width="14.42578125" style="54" customWidth="1"/>
    <col min="9736" max="9736" width="15" style="54" customWidth="1"/>
    <col min="9737" max="9737" width="7.85546875" style="54" customWidth="1"/>
    <col min="9738" max="9738" width="7" style="54" customWidth="1"/>
    <col min="9739" max="9739" width="18.140625" style="54" customWidth="1"/>
    <col min="9740" max="9740" width="9.140625" style="54"/>
    <col min="9741" max="9741" width="20" style="54" customWidth="1"/>
    <col min="9742" max="9746" width="9.140625" style="54" customWidth="1"/>
    <col min="9747" max="9984" width="9.140625" style="54"/>
    <col min="9985" max="9985" width="0.5703125" style="54" customWidth="1"/>
    <col min="9986" max="9986" width="15.42578125" style="54" customWidth="1"/>
    <col min="9987" max="9987" width="16.28515625" style="54" customWidth="1"/>
    <col min="9988" max="9988" width="8.42578125" style="54" customWidth="1"/>
    <col min="9989" max="9989" width="9.140625" style="54"/>
    <col min="9990" max="9990" width="15.7109375" style="54" customWidth="1"/>
    <col min="9991" max="9991" width="14.42578125" style="54" customWidth="1"/>
    <col min="9992" max="9992" width="15" style="54" customWidth="1"/>
    <col min="9993" max="9993" width="7.85546875" style="54" customWidth="1"/>
    <col min="9994" max="9994" width="7" style="54" customWidth="1"/>
    <col min="9995" max="9995" width="18.140625" style="54" customWidth="1"/>
    <col min="9996" max="9996" width="9.140625" style="54"/>
    <col min="9997" max="9997" width="20" style="54" customWidth="1"/>
    <col min="9998" max="10002" width="9.140625" style="54" customWidth="1"/>
    <col min="10003" max="10240" width="9.140625" style="54"/>
    <col min="10241" max="10241" width="0.5703125" style="54" customWidth="1"/>
    <col min="10242" max="10242" width="15.42578125" style="54" customWidth="1"/>
    <col min="10243" max="10243" width="16.28515625" style="54" customWidth="1"/>
    <col min="10244" max="10244" width="8.42578125" style="54" customWidth="1"/>
    <col min="10245" max="10245" width="9.140625" style="54"/>
    <col min="10246" max="10246" width="15.7109375" style="54" customWidth="1"/>
    <col min="10247" max="10247" width="14.42578125" style="54" customWidth="1"/>
    <col min="10248" max="10248" width="15" style="54" customWidth="1"/>
    <col min="10249" max="10249" width="7.85546875" style="54" customWidth="1"/>
    <col min="10250" max="10250" width="7" style="54" customWidth="1"/>
    <col min="10251" max="10251" width="18.140625" style="54" customWidth="1"/>
    <col min="10252" max="10252" width="9.140625" style="54"/>
    <col min="10253" max="10253" width="20" style="54" customWidth="1"/>
    <col min="10254" max="10258" width="9.140625" style="54" customWidth="1"/>
    <col min="10259" max="10496" width="9.140625" style="54"/>
    <col min="10497" max="10497" width="0.5703125" style="54" customWidth="1"/>
    <col min="10498" max="10498" width="15.42578125" style="54" customWidth="1"/>
    <col min="10499" max="10499" width="16.28515625" style="54" customWidth="1"/>
    <col min="10500" max="10500" width="8.42578125" style="54" customWidth="1"/>
    <col min="10501" max="10501" width="9.140625" style="54"/>
    <col min="10502" max="10502" width="15.7109375" style="54" customWidth="1"/>
    <col min="10503" max="10503" width="14.42578125" style="54" customWidth="1"/>
    <col min="10504" max="10504" width="15" style="54" customWidth="1"/>
    <col min="10505" max="10505" width="7.85546875" style="54" customWidth="1"/>
    <col min="10506" max="10506" width="7" style="54" customWidth="1"/>
    <col min="10507" max="10507" width="18.140625" style="54" customWidth="1"/>
    <col min="10508" max="10508" width="9.140625" style="54"/>
    <col min="10509" max="10509" width="20" style="54" customWidth="1"/>
    <col min="10510" max="10514" width="9.140625" style="54" customWidth="1"/>
    <col min="10515" max="10752" width="9.140625" style="54"/>
    <col min="10753" max="10753" width="0.5703125" style="54" customWidth="1"/>
    <col min="10754" max="10754" width="15.42578125" style="54" customWidth="1"/>
    <col min="10755" max="10755" width="16.28515625" style="54" customWidth="1"/>
    <col min="10756" max="10756" width="8.42578125" style="54" customWidth="1"/>
    <col min="10757" max="10757" width="9.140625" style="54"/>
    <col min="10758" max="10758" width="15.7109375" style="54" customWidth="1"/>
    <col min="10759" max="10759" width="14.42578125" style="54" customWidth="1"/>
    <col min="10760" max="10760" width="15" style="54" customWidth="1"/>
    <col min="10761" max="10761" width="7.85546875" style="54" customWidth="1"/>
    <col min="10762" max="10762" width="7" style="54" customWidth="1"/>
    <col min="10763" max="10763" width="18.140625" style="54" customWidth="1"/>
    <col min="10764" max="10764" width="9.140625" style="54"/>
    <col min="10765" max="10765" width="20" style="54" customWidth="1"/>
    <col min="10766" max="10770" width="9.140625" style="54" customWidth="1"/>
    <col min="10771" max="11008" width="9.140625" style="54"/>
    <col min="11009" max="11009" width="0.5703125" style="54" customWidth="1"/>
    <col min="11010" max="11010" width="15.42578125" style="54" customWidth="1"/>
    <col min="11011" max="11011" width="16.28515625" style="54" customWidth="1"/>
    <col min="11012" max="11012" width="8.42578125" style="54" customWidth="1"/>
    <col min="11013" max="11013" width="9.140625" style="54"/>
    <col min="11014" max="11014" width="15.7109375" style="54" customWidth="1"/>
    <col min="11015" max="11015" width="14.42578125" style="54" customWidth="1"/>
    <col min="11016" max="11016" width="15" style="54" customWidth="1"/>
    <col min="11017" max="11017" width="7.85546875" style="54" customWidth="1"/>
    <col min="11018" max="11018" width="7" style="54" customWidth="1"/>
    <col min="11019" max="11019" width="18.140625" style="54" customWidth="1"/>
    <col min="11020" max="11020" width="9.140625" style="54"/>
    <col min="11021" max="11021" width="20" style="54" customWidth="1"/>
    <col min="11022" max="11026" width="9.140625" style="54" customWidth="1"/>
    <col min="11027" max="11264" width="9.140625" style="54"/>
    <col min="11265" max="11265" width="0.5703125" style="54" customWidth="1"/>
    <col min="11266" max="11266" width="15.42578125" style="54" customWidth="1"/>
    <col min="11267" max="11267" width="16.28515625" style="54" customWidth="1"/>
    <col min="11268" max="11268" width="8.42578125" style="54" customWidth="1"/>
    <col min="11269" max="11269" width="9.140625" style="54"/>
    <col min="11270" max="11270" width="15.7109375" style="54" customWidth="1"/>
    <col min="11271" max="11271" width="14.42578125" style="54" customWidth="1"/>
    <col min="11272" max="11272" width="15" style="54" customWidth="1"/>
    <col min="11273" max="11273" width="7.85546875" style="54" customWidth="1"/>
    <col min="11274" max="11274" width="7" style="54" customWidth="1"/>
    <col min="11275" max="11275" width="18.140625" style="54" customWidth="1"/>
    <col min="11276" max="11276" width="9.140625" style="54"/>
    <col min="11277" max="11277" width="20" style="54" customWidth="1"/>
    <col min="11278" max="11282" width="9.140625" style="54" customWidth="1"/>
    <col min="11283" max="11520" width="9.140625" style="54"/>
    <col min="11521" max="11521" width="0.5703125" style="54" customWidth="1"/>
    <col min="11522" max="11522" width="15.42578125" style="54" customWidth="1"/>
    <col min="11523" max="11523" width="16.28515625" style="54" customWidth="1"/>
    <col min="11524" max="11524" width="8.42578125" style="54" customWidth="1"/>
    <col min="11525" max="11525" width="9.140625" style="54"/>
    <col min="11526" max="11526" width="15.7109375" style="54" customWidth="1"/>
    <col min="11527" max="11527" width="14.42578125" style="54" customWidth="1"/>
    <col min="11528" max="11528" width="15" style="54" customWidth="1"/>
    <col min="11529" max="11529" width="7.85546875" style="54" customWidth="1"/>
    <col min="11530" max="11530" width="7" style="54" customWidth="1"/>
    <col min="11531" max="11531" width="18.140625" style="54" customWidth="1"/>
    <col min="11532" max="11532" width="9.140625" style="54"/>
    <col min="11533" max="11533" width="20" style="54" customWidth="1"/>
    <col min="11534" max="11538" width="9.140625" style="54" customWidth="1"/>
    <col min="11539" max="11776" width="9.140625" style="54"/>
    <col min="11777" max="11777" width="0.5703125" style="54" customWidth="1"/>
    <col min="11778" max="11778" width="15.42578125" style="54" customWidth="1"/>
    <col min="11779" max="11779" width="16.28515625" style="54" customWidth="1"/>
    <col min="11780" max="11780" width="8.42578125" style="54" customWidth="1"/>
    <col min="11781" max="11781" width="9.140625" style="54"/>
    <col min="11782" max="11782" width="15.7109375" style="54" customWidth="1"/>
    <col min="11783" max="11783" width="14.42578125" style="54" customWidth="1"/>
    <col min="11784" max="11784" width="15" style="54" customWidth="1"/>
    <col min="11785" max="11785" width="7.85546875" style="54" customWidth="1"/>
    <col min="11786" max="11786" width="7" style="54" customWidth="1"/>
    <col min="11787" max="11787" width="18.140625" style="54" customWidth="1"/>
    <col min="11788" max="11788" width="9.140625" style="54"/>
    <col min="11789" max="11789" width="20" style="54" customWidth="1"/>
    <col min="11790" max="11794" width="9.140625" style="54" customWidth="1"/>
    <col min="11795" max="12032" width="9.140625" style="54"/>
    <col min="12033" max="12033" width="0.5703125" style="54" customWidth="1"/>
    <col min="12034" max="12034" width="15.42578125" style="54" customWidth="1"/>
    <col min="12035" max="12035" width="16.28515625" style="54" customWidth="1"/>
    <col min="12036" max="12036" width="8.42578125" style="54" customWidth="1"/>
    <col min="12037" max="12037" width="9.140625" style="54"/>
    <col min="12038" max="12038" width="15.7109375" style="54" customWidth="1"/>
    <col min="12039" max="12039" width="14.42578125" style="54" customWidth="1"/>
    <col min="12040" max="12040" width="15" style="54" customWidth="1"/>
    <col min="12041" max="12041" width="7.85546875" style="54" customWidth="1"/>
    <col min="12042" max="12042" width="7" style="54" customWidth="1"/>
    <col min="12043" max="12043" width="18.140625" style="54" customWidth="1"/>
    <col min="12044" max="12044" width="9.140625" style="54"/>
    <col min="12045" max="12045" width="20" style="54" customWidth="1"/>
    <col min="12046" max="12050" width="9.140625" style="54" customWidth="1"/>
    <col min="12051" max="12288" width="9.140625" style="54"/>
    <col min="12289" max="12289" width="0.5703125" style="54" customWidth="1"/>
    <col min="12290" max="12290" width="15.42578125" style="54" customWidth="1"/>
    <col min="12291" max="12291" width="16.28515625" style="54" customWidth="1"/>
    <col min="12292" max="12292" width="8.42578125" style="54" customWidth="1"/>
    <col min="12293" max="12293" width="9.140625" style="54"/>
    <col min="12294" max="12294" width="15.7109375" style="54" customWidth="1"/>
    <col min="12295" max="12295" width="14.42578125" style="54" customWidth="1"/>
    <col min="12296" max="12296" width="15" style="54" customWidth="1"/>
    <col min="12297" max="12297" width="7.85546875" style="54" customWidth="1"/>
    <col min="12298" max="12298" width="7" style="54" customWidth="1"/>
    <col min="12299" max="12299" width="18.140625" style="54" customWidth="1"/>
    <col min="12300" max="12300" width="9.140625" style="54"/>
    <col min="12301" max="12301" width="20" style="54" customWidth="1"/>
    <col min="12302" max="12306" width="9.140625" style="54" customWidth="1"/>
    <col min="12307" max="12544" width="9.140625" style="54"/>
    <col min="12545" max="12545" width="0.5703125" style="54" customWidth="1"/>
    <col min="12546" max="12546" width="15.42578125" style="54" customWidth="1"/>
    <col min="12547" max="12547" width="16.28515625" style="54" customWidth="1"/>
    <col min="12548" max="12548" width="8.42578125" style="54" customWidth="1"/>
    <col min="12549" max="12549" width="9.140625" style="54"/>
    <col min="12550" max="12550" width="15.7109375" style="54" customWidth="1"/>
    <col min="12551" max="12551" width="14.42578125" style="54" customWidth="1"/>
    <col min="12552" max="12552" width="15" style="54" customWidth="1"/>
    <col min="12553" max="12553" width="7.85546875" style="54" customWidth="1"/>
    <col min="12554" max="12554" width="7" style="54" customWidth="1"/>
    <col min="12555" max="12555" width="18.140625" style="54" customWidth="1"/>
    <col min="12556" max="12556" width="9.140625" style="54"/>
    <col min="12557" max="12557" width="20" style="54" customWidth="1"/>
    <col min="12558" max="12562" width="9.140625" style="54" customWidth="1"/>
    <col min="12563" max="12800" width="9.140625" style="54"/>
    <col min="12801" max="12801" width="0.5703125" style="54" customWidth="1"/>
    <col min="12802" max="12802" width="15.42578125" style="54" customWidth="1"/>
    <col min="12803" max="12803" width="16.28515625" style="54" customWidth="1"/>
    <col min="12804" max="12804" width="8.42578125" style="54" customWidth="1"/>
    <col min="12805" max="12805" width="9.140625" style="54"/>
    <col min="12806" max="12806" width="15.7109375" style="54" customWidth="1"/>
    <col min="12807" max="12807" width="14.42578125" style="54" customWidth="1"/>
    <col min="12808" max="12808" width="15" style="54" customWidth="1"/>
    <col min="12809" max="12809" width="7.85546875" style="54" customWidth="1"/>
    <col min="12810" max="12810" width="7" style="54" customWidth="1"/>
    <col min="12811" max="12811" width="18.140625" style="54" customWidth="1"/>
    <col min="12812" max="12812" width="9.140625" style="54"/>
    <col min="12813" max="12813" width="20" style="54" customWidth="1"/>
    <col min="12814" max="12818" width="9.140625" style="54" customWidth="1"/>
    <col min="12819" max="13056" width="9.140625" style="54"/>
    <col min="13057" max="13057" width="0.5703125" style="54" customWidth="1"/>
    <col min="13058" max="13058" width="15.42578125" style="54" customWidth="1"/>
    <col min="13059" max="13059" width="16.28515625" style="54" customWidth="1"/>
    <col min="13060" max="13060" width="8.42578125" style="54" customWidth="1"/>
    <col min="13061" max="13061" width="9.140625" style="54"/>
    <col min="13062" max="13062" width="15.7109375" style="54" customWidth="1"/>
    <col min="13063" max="13063" width="14.42578125" style="54" customWidth="1"/>
    <col min="13064" max="13064" width="15" style="54" customWidth="1"/>
    <col min="13065" max="13065" width="7.85546875" style="54" customWidth="1"/>
    <col min="13066" max="13066" width="7" style="54" customWidth="1"/>
    <col min="13067" max="13067" width="18.140625" style="54" customWidth="1"/>
    <col min="13068" max="13068" width="9.140625" style="54"/>
    <col min="13069" max="13069" width="20" style="54" customWidth="1"/>
    <col min="13070" max="13074" width="9.140625" style="54" customWidth="1"/>
    <col min="13075" max="13312" width="9.140625" style="54"/>
    <col min="13313" max="13313" width="0.5703125" style="54" customWidth="1"/>
    <col min="13314" max="13314" width="15.42578125" style="54" customWidth="1"/>
    <col min="13315" max="13315" width="16.28515625" style="54" customWidth="1"/>
    <col min="13316" max="13316" width="8.42578125" style="54" customWidth="1"/>
    <col min="13317" max="13317" width="9.140625" style="54"/>
    <col min="13318" max="13318" width="15.7109375" style="54" customWidth="1"/>
    <col min="13319" max="13319" width="14.42578125" style="54" customWidth="1"/>
    <col min="13320" max="13320" width="15" style="54" customWidth="1"/>
    <col min="13321" max="13321" width="7.85546875" style="54" customWidth="1"/>
    <col min="13322" max="13322" width="7" style="54" customWidth="1"/>
    <col min="13323" max="13323" width="18.140625" style="54" customWidth="1"/>
    <col min="13324" max="13324" width="9.140625" style="54"/>
    <col min="13325" max="13325" width="20" style="54" customWidth="1"/>
    <col min="13326" max="13330" width="9.140625" style="54" customWidth="1"/>
    <col min="13331" max="13568" width="9.140625" style="54"/>
    <col min="13569" max="13569" width="0.5703125" style="54" customWidth="1"/>
    <col min="13570" max="13570" width="15.42578125" style="54" customWidth="1"/>
    <col min="13571" max="13571" width="16.28515625" style="54" customWidth="1"/>
    <col min="13572" max="13572" width="8.42578125" style="54" customWidth="1"/>
    <col min="13573" max="13573" width="9.140625" style="54"/>
    <col min="13574" max="13574" width="15.7109375" style="54" customWidth="1"/>
    <col min="13575" max="13575" width="14.42578125" style="54" customWidth="1"/>
    <col min="13576" max="13576" width="15" style="54" customWidth="1"/>
    <col min="13577" max="13577" width="7.85546875" style="54" customWidth="1"/>
    <col min="13578" max="13578" width="7" style="54" customWidth="1"/>
    <col min="13579" max="13579" width="18.140625" style="54" customWidth="1"/>
    <col min="13580" max="13580" width="9.140625" style="54"/>
    <col min="13581" max="13581" width="20" style="54" customWidth="1"/>
    <col min="13582" max="13586" width="9.140625" style="54" customWidth="1"/>
    <col min="13587" max="13824" width="9.140625" style="54"/>
    <col min="13825" max="13825" width="0.5703125" style="54" customWidth="1"/>
    <col min="13826" max="13826" width="15.42578125" style="54" customWidth="1"/>
    <col min="13827" max="13827" width="16.28515625" style="54" customWidth="1"/>
    <col min="13828" max="13828" width="8.42578125" style="54" customWidth="1"/>
    <col min="13829" max="13829" width="9.140625" style="54"/>
    <col min="13830" max="13830" width="15.7109375" style="54" customWidth="1"/>
    <col min="13831" max="13831" width="14.42578125" style="54" customWidth="1"/>
    <col min="13832" max="13832" width="15" style="54" customWidth="1"/>
    <col min="13833" max="13833" width="7.85546875" style="54" customWidth="1"/>
    <col min="13834" max="13834" width="7" style="54" customWidth="1"/>
    <col min="13835" max="13835" width="18.140625" style="54" customWidth="1"/>
    <col min="13836" max="13836" width="9.140625" style="54"/>
    <col min="13837" max="13837" width="20" style="54" customWidth="1"/>
    <col min="13838" max="13842" width="9.140625" style="54" customWidth="1"/>
    <col min="13843" max="14080" width="9.140625" style="54"/>
    <col min="14081" max="14081" width="0.5703125" style="54" customWidth="1"/>
    <col min="14082" max="14082" width="15.42578125" style="54" customWidth="1"/>
    <col min="14083" max="14083" width="16.28515625" style="54" customWidth="1"/>
    <col min="14084" max="14084" width="8.42578125" style="54" customWidth="1"/>
    <col min="14085" max="14085" width="9.140625" style="54"/>
    <col min="14086" max="14086" width="15.7109375" style="54" customWidth="1"/>
    <col min="14087" max="14087" width="14.42578125" style="54" customWidth="1"/>
    <col min="14088" max="14088" width="15" style="54" customWidth="1"/>
    <col min="14089" max="14089" width="7.85546875" style="54" customWidth="1"/>
    <col min="14090" max="14090" width="7" style="54" customWidth="1"/>
    <col min="14091" max="14091" width="18.140625" style="54" customWidth="1"/>
    <col min="14092" max="14092" width="9.140625" style="54"/>
    <col min="14093" max="14093" width="20" style="54" customWidth="1"/>
    <col min="14094" max="14098" width="9.140625" style="54" customWidth="1"/>
    <col min="14099" max="14336" width="9.140625" style="54"/>
    <col min="14337" max="14337" width="0.5703125" style="54" customWidth="1"/>
    <col min="14338" max="14338" width="15.42578125" style="54" customWidth="1"/>
    <col min="14339" max="14339" width="16.28515625" style="54" customWidth="1"/>
    <col min="14340" max="14340" width="8.42578125" style="54" customWidth="1"/>
    <col min="14341" max="14341" width="9.140625" style="54"/>
    <col min="14342" max="14342" width="15.7109375" style="54" customWidth="1"/>
    <col min="14343" max="14343" width="14.42578125" style="54" customWidth="1"/>
    <col min="14344" max="14344" width="15" style="54" customWidth="1"/>
    <col min="14345" max="14345" width="7.85546875" style="54" customWidth="1"/>
    <col min="14346" max="14346" width="7" style="54" customWidth="1"/>
    <col min="14347" max="14347" width="18.140625" style="54" customWidth="1"/>
    <col min="14348" max="14348" width="9.140625" style="54"/>
    <col min="14349" max="14349" width="20" style="54" customWidth="1"/>
    <col min="14350" max="14354" width="9.140625" style="54" customWidth="1"/>
    <col min="14355" max="14592" width="9.140625" style="54"/>
    <col min="14593" max="14593" width="0.5703125" style="54" customWidth="1"/>
    <col min="14594" max="14594" width="15.42578125" style="54" customWidth="1"/>
    <col min="14595" max="14595" width="16.28515625" style="54" customWidth="1"/>
    <col min="14596" max="14596" width="8.42578125" style="54" customWidth="1"/>
    <col min="14597" max="14597" width="9.140625" style="54"/>
    <col min="14598" max="14598" width="15.7109375" style="54" customWidth="1"/>
    <col min="14599" max="14599" width="14.42578125" style="54" customWidth="1"/>
    <col min="14600" max="14600" width="15" style="54" customWidth="1"/>
    <col min="14601" max="14601" width="7.85546875" style="54" customWidth="1"/>
    <col min="14602" max="14602" width="7" style="54" customWidth="1"/>
    <col min="14603" max="14603" width="18.140625" style="54" customWidth="1"/>
    <col min="14604" max="14604" width="9.140625" style="54"/>
    <col min="14605" max="14605" width="20" style="54" customWidth="1"/>
    <col min="14606" max="14610" width="9.140625" style="54" customWidth="1"/>
    <col min="14611" max="14848" width="9.140625" style="54"/>
    <col min="14849" max="14849" width="0.5703125" style="54" customWidth="1"/>
    <col min="14850" max="14850" width="15.42578125" style="54" customWidth="1"/>
    <col min="14851" max="14851" width="16.28515625" style="54" customWidth="1"/>
    <col min="14852" max="14852" width="8.42578125" style="54" customWidth="1"/>
    <col min="14853" max="14853" width="9.140625" style="54"/>
    <col min="14854" max="14854" width="15.7109375" style="54" customWidth="1"/>
    <col min="14855" max="14855" width="14.42578125" style="54" customWidth="1"/>
    <col min="14856" max="14856" width="15" style="54" customWidth="1"/>
    <col min="14857" max="14857" width="7.85546875" style="54" customWidth="1"/>
    <col min="14858" max="14858" width="7" style="54" customWidth="1"/>
    <col min="14859" max="14859" width="18.140625" style="54" customWidth="1"/>
    <col min="14860" max="14860" width="9.140625" style="54"/>
    <col min="14861" max="14861" width="20" style="54" customWidth="1"/>
    <col min="14862" max="14866" width="9.140625" style="54" customWidth="1"/>
    <col min="14867" max="15104" width="9.140625" style="54"/>
    <col min="15105" max="15105" width="0.5703125" style="54" customWidth="1"/>
    <col min="15106" max="15106" width="15.42578125" style="54" customWidth="1"/>
    <col min="15107" max="15107" width="16.28515625" style="54" customWidth="1"/>
    <col min="15108" max="15108" width="8.42578125" style="54" customWidth="1"/>
    <col min="15109" max="15109" width="9.140625" style="54"/>
    <col min="15110" max="15110" width="15.7109375" style="54" customWidth="1"/>
    <col min="15111" max="15111" width="14.42578125" style="54" customWidth="1"/>
    <col min="15112" max="15112" width="15" style="54" customWidth="1"/>
    <col min="15113" max="15113" width="7.85546875" style="54" customWidth="1"/>
    <col min="15114" max="15114" width="7" style="54" customWidth="1"/>
    <col min="15115" max="15115" width="18.140625" style="54" customWidth="1"/>
    <col min="15116" max="15116" width="9.140625" style="54"/>
    <col min="15117" max="15117" width="20" style="54" customWidth="1"/>
    <col min="15118" max="15122" width="9.140625" style="54" customWidth="1"/>
    <col min="15123" max="15360" width="9.140625" style="54"/>
    <col min="15361" max="15361" width="0.5703125" style="54" customWidth="1"/>
    <col min="15362" max="15362" width="15.42578125" style="54" customWidth="1"/>
    <col min="15363" max="15363" width="16.28515625" style="54" customWidth="1"/>
    <col min="15364" max="15364" width="8.42578125" style="54" customWidth="1"/>
    <col min="15365" max="15365" width="9.140625" style="54"/>
    <col min="15366" max="15366" width="15.7109375" style="54" customWidth="1"/>
    <col min="15367" max="15367" width="14.42578125" style="54" customWidth="1"/>
    <col min="15368" max="15368" width="15" style="54" customWidth="1"/>
    <col min="15369" max="15369" width="7.85546875" style="54" customWidth="1"/>
    <col min="15370" max="15370" width="7" style="54" customWidth="1"/>
    <col min="15371" max="15371" width="18.140625" style="54" customWidth="1"/>
    <col min="15372" max="15372" width="9.140625" style="54"/>
    <col min="15373" max="15373" width="20" style="54" customWidth="1"/>
    <col min="15374" max="15378" width="9.140625" style="54" customWidth="1"/>
    <col min="15379" max="15616" width="9.140625" style="54"/>
    <col min="15617" max="15617" width="0.5703125" style="54" customWidth="1"/>
    <col min="15618" max="15618" width="15.42578125" style="54" customWidth="1"/>
    <col min="15619" max="15619" width="16.28515625" style="54" customWidth="1"/>
    <col min="15620" max="15620" width="8.42578125" style="54" customWidth="1"/>
    <col min="15621" max="15621" width="9.140625" style="54"/>
    <col min="15622" max="15622" width="15.7109375" style="54" customWidth="1"/>
    <col min="15623" max="15623" width="14.42578125" style="54" customWidth="1"/>
    <col min="15624" max="15624" width="15" style="54" customWidth="1"/>
    <col min="15625" max="15625" width="7.85546875" style="54" customWidth="1"/>
    <col min="15626" max="15626" width="7" style="54" customWidth="1"/>
    <col min="15627" max="15627" width="18.140625" style="54" customWidth="1"/>
    <col min="15628" max="15628" width="9.140625" style="54"/>
    <col min="15629" max="15629" width="20" style="54" customWidth="1"/>
    <col min="15630" max="15634" width="9.140625" style="54" customWidth="1"/>
    <col min="15635" max="15872" width="9.140625" style="54"/>
    <col min="15873" max="15873" width="0.5703125" style="54" customWidth="1"/>
    <col min="15874" max="15874" width="15.42578125" style="54" customWidth="1"/>
    <col min="15875" max="15875" width="16.28515625" style="54" customWidth="1"/>
    <col min="15876" max="15876" width="8.42578125" style="54" customWidth="1"/>
    <col min="15877" max="15877" width="9.140625" style="54"/>
    <col min="15878" max="15878" width="15.7109375" style="54" customWidth="1"/>
    <col min="15879" max="15879" width="14.42578125" style="54" customWidth="1"/>
    <col min="15880" max="15880" width="15" style="54" customWidth="1"/>
    <col min="15881" max="15881" width="7.85546875" style="54" customWidth="1"/>
    <col min="15882" max="15882" width="7" style="54" customWidth="1"/>
    <col min="15883" max="15883" width="18.140625" style="54" customWidth="1"/>
    <col min="15884" max="15884" width="9.140625" style="54"/>
    <col min="15885" max="15885" width="20" style="54" customWidth="1"/>
    <col min="15886" max="15890" width="9.140625" style="54" customWidth="1"/>
    <col min="15891" max="16128" width="9.140625" style="54"/>
    <col min="16129" max="16129" width="0.5703125" style="54" customWidth="1"/>
    <col min="16130" max="16130" width="15.42578125" style="54" customWidth="1"/>
    <col min="16131" max="16131" width="16.28515625" style="54" customWidth="1"/>
    <col min="16132" max="16132" width="8.42578125" style="54" customWidth="1"/>
    <col min="16133" max="16133" width="9.140625" style="54"/>
    <col min="16134" max="16134" width="15.7109375" style="54" customWidth="1"/>
    <col min="16135" max="16135" width="14.42578125" style="54" customWidth="1"/>
    <col min="16136" max="16136" width="15" style="54" customWidth="1"/>
    <col min="16137" max="16137" width="7.85546875" style="54" customWidth="1"/>
    <col min="16138" max="16138" width="7" style="54" customWidth="1"/>
    <col min="16139" max="16139" width="18.140625" style="54" customWidth="1"/>
    <col min="16140" max="16140" width="9.140625" style="54"/>
    <col min="16141" max="16141" width="20" style="54" customWidth="1"/>
    <col min="16142" max="16146" width="9.140625" style="54" customWidth="1"/>
    <col min="16147" max="16384" width="9.140625" style="54"/>
  </cols>
  <sheetData>
    <row r="1" spans="1:19" x14ac:dyDescent="0.2">
      <c r="B1" s="2" t="s">
        <v>273</v>
      </c>
      <c r="F1" s="3" t="s">
        <v>301</v>
      </c>
    </row>
    <row r="3" spans="1:19" ht="15.75" x14ac:dyDescent="0.25">
      <c r="A3" s="309" t="s">
        <v>209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</row>
    <row r="4" spans="1:19" ht="15" thickBot="1" x14ac:dyDescent="0.25">
      <c r="A4" s="67"/>
      <c r="B4" s="67"/>
      <c r="C4" s="67"/>
      <c r="D4" s="67"/>
      <c r="E4" s="67"/>
    </row>
    <row r="5" spans="1:19" ht="12.75" customHeight="1" x14ac:dyDescent="0.2">
      <c r="A5" s="67"/>
      <c r="B5" s="310" t="s">
        <v>210</v>
      </c>
      <c r="C5" s="311"/>
      <c r="D5" s="311"/>
      <c r="E5" s="314" t="s">
        <v>211</v>
      </c>
      <c r="F5" s="316" t="s">
        <v>212</v>
      </c>
      <c r="G5" s="316"/>
      <c r="H5" s="316" t="s">
        <v>213</v>
      </c>
      <c r="I5" s="316" t="s">
        <v>214</v>
      </c>
      <c r="J5" s="316"/>
      <c r="K5" s="318" t="s">
        <v>215</v>
      </c>
    </row>
    <row r="6" spans="1:19" ht="41.25" customHeight="1" x14ac:dyDescent="0.2">
      <c r="B6" s="312"/>
      <c r="C6" s="313"/>
      <c r="D6" s="313"/>
      <c r="E6" s="315"/>
      <c r="F6" s="317"/>
      <c r="G6" s="317"/>
      <c r="H6" s="317"/>
      <c r="I6" s="317"/>
      <c r="J6" s="317"/>
      <c r="K6" s="319"/>
    </row>
    <row r="7" spans="1:19" ht="15" thickBot="1" x14ac:dyDescent="0.25">
      <c r="B7" s="294"/>
      <c r="C7" s="295"/>
      <c r="D7" s="295"/>
      <c r="E7" s="89"/>
      <c r="F7" s="296">
        <v>4</v>
      </c>
      <c r="G7" s="296"/>
      <c r="H7" s="90">
        <v>5</v>
      </c>
      <c r="I7" s="296">
        <v>2</v>
      </c>
      <c r="J7" s="296"/>
      <c r="K7" s="91"/>
    </row>
    <row r="8" spans="1:19" x14ac:dyDescent="0.2">
      <c r="B8" s="297" t="s">
        <v>216</v>
      </c>
      <c r="C8" s="298"/>
      <c r="D8" s="299"/>
      <c r="E8" s="303" t="s">
        <v>217</v>
      </c>
      <c r="F8" s="305">
        <f>F11+F17+G26+F27</f>
        <v>16728460</v>
      </c>
      <c r="G8" s="305"/>
      <c r="H8" s="27">
        <f>H11+H17+H26+H27</f>
        <v>2739200</v>
      </c>
      <c r="I8" s="306">
        <f>I11+I17+I26+I27</f>
        <v>2577100</v>
      </c>
      <c r="J8" s="306"/>
      <c r="K8" s="4">
        <f>K11+K17+K26+K27</f>
        <v>22044760</v>
      </c>
      <c r="M8" s="70"/>
      <c r="N8" s="74"/>
      <c r="O8" s="74"/>
      <c r="P8" s="74"/>
      <c r="Q8" s="74"/>
      <c r="R8" s="74"/>
      <c r="S8" s="74"/>
    </row>
    <row r="9" spans="1:19" x14ac:dyDescent="0.2">
      <c r="B9" s="300"/>
      <c r="C9" s="301"/>
      <c r="D9" s="302"/>
      <c r="E9" s="304"/>
      <c r="F9" s="5" t="s">
        <v>218</v>
      </c>
      <c r="G9" s="5" t="s">
        <v>219</v>
      </c>
      <c r="H9" s="5" t="s">
        <v>219</v>
      </c>
      <c r="I9" s="307"/>
      <c r="J9" s="308"/>
      <c r="K9" s="92"/>
      <c r="M9" s="93"/>
    </row>
    <row r="10" spans="1:19" x14ac:dyDescent="0.2">
      <c r="B10" s="287" t="s">
        <v>89</v>
      </c>
      <c r="C10" s="288"/>
      <c r="D10" s="289"/>
      <c r="E10" s="94"/>
      <c r="F10" s="290"/>
      <c r="G10" s="291"/>
      <c r="H10" s="95"/>
      <c r="I10" s="292"/>
      <c r="J10" s="293"/>
      <c r="K10" s="96"/>
      <c r="M10" s="70"/>
      <c r="N10" s="74"/>
      <c r="O10" s="74"/>
      <c r="P10" s="74"/>
      <c r="Q10" s="74"/>
      <c r="R10" s="74"/>
      <c r="S10" s="74"/>
    </row>
    <row r="11" spans="1:19" x14ac:dyDescent="0.2">
      <c r="B11" s="284" t="s">
        <v>220</v>
      </c>
      <c r="C11" s="285"/>
      <c r="D11" s="285"/>
      <c r="E11" s="97">
        <v>210</v>
      </c>
      <c r="F11" s="286">
        <f>F12+G12</f>
        <v>13540600</v>
      </c>
      <c r="G11" s="286"/>
      <c r="H11" s="28">
        <f>H12</f>
        <v>0</v>
      </c>
      <c r="I11" s="260">
        <f>I12</f>
        <v>138600</v>
      </c>
      <c r="J11" s="260"/>
      <c r="K11" s="6">
        <f>F11+H11+I11</f>
        <v>13679200</v>
      </c>
      <c r="M11" s="70"/>
      <c r="N11" s="74"/>
      <c r="O11" s="74"/>
      <c r="P11" s="74"/>
      <c r="Q11" s="74"/>
      <c r="R11" s="74"/>
      <c r="S11" s="74"/>
    </row>
    <row r="12" spans="1:19" s="7" customFormat="1" ht="12.75" x14ac:dyDescent="0.2">
      <c r="B12" s="8"/>
      <c r="C12" s="9"/>
      <c r="D12" s="9"/>
      <c r="E12" s="10"/>
      <c r="F12" s="11">
        <f>F13+F16</f>
        <v>10713800</v>
      </c>
      <c r="G12" s="29">
        <f>G13+G16+G15</f>
        <v>2826800</v>
      </c>
      <c r="H12" s="11">
        <f>H15</f>
        <v>0</v>
      </c>
      <c r="I12" s="261">
        <f>I14+I16</f>
        <v>138600</v>
      </c>
      <c r="J12" s="262"/>
      <c r="K12" s="12">
        <f>F12+G12+H12+I12</f>
        <v>13679200</v>
      </c>
      <c r="M12" s="13"/>
      <c r="N12" s="14"/>
      <c r="O12" s="14"/>
      <c r="P12" s="14"/>
      <c r="Q12" s="14"/>
      <c r="R12" s="14"/>
      <c r="S12" s="14"/>
    </row>
    <row r="13" spans="1:19" x14ac:dyDescent="0.2">
      <c r="B13" s="263" t="s">
        <v>89</v>
      </c>
      <c r="C13" s="264"/>
      <c r="D13" s="264"/>
      <c r="E13" s="94"/>
      <c r="F13" s="265">
        <v>8228800</v>
      </c>
      <c r="G13" s="265">
        <v>2171100</v>
      </c>
      <c r="H13" s="98"/>
      <c r="I13" s="269"/>
      <c r="J13" s="269"/>
      <c r="K13" s="99"/>
      <c r="M13" s="70"/>
      <c r="N13" s="74"/>
      <c r="O13" s="74"/>
      <c r="P13" s="100"/>
      <c r="Q13" s="74"/>
      <c r="R13" s="74"/>
      <c r="S13" s="74"/>
    </row>
    <row r="14" spans="1:19" x14ac:dyDescent="0.2">
      <c r="B14" s="249" t="s">
        <v>221</v>
      </c>
      <c r="C14" s="250"/>
      <c r="D14" s="250"/>
      <c r="E14" s="101">
        <v>211</v>
      </c>
      <c r="F14" s="266"/>
      <c r="G14" s="266"/>
      <c r="H14" s="102"/>
      <c r="I14" s="282">
        <f>15000*7</f>
        <v>105000</v>
      </c>
      <c r="J14" s="282"/>
      <c r="K14" s="103">
        <f>F13+G13+I14</f>
        <v>10504900</v>
      </c>
      <c r="M14" s="70"/>
      <c r="N14" s="74"/>
      <c r="O14" s="74"/>
      <c r="P14" s="74"/>
      <c r="Q14" s="74"/>
      <c r="R14" s="74"/>
      <c r="S14" s="74"/>
    </row>
    <row r="15" spans="1:19" x14ac:dyDescent="0.2">
      <c r="B15" s="249" t="s">
        <v>222</v>
      </c>
      <c r="C15" s="250"/>
      <c r="D15" s="250"/>
      <c r="E15" s="101">
        <v>212</v>
      </c>
      <c r="F15" s="104"/>
      <c r="G15" s="104"/>
      <c r="H15" s="104"/>
      <c r="I15" s="282"/>
      <c r="J15" s="282"/>
      <c r="K15" s="103">
        <f>F15+G15+H15+I15</f>
        <v>0</v>
      </c>
      <c r="M15" s="70"/>
      <c r="N15" s="74"/>
      <c r="O15" s="74"/>
      <c r="P15" s="74"/>
      <c r="Q15" s="74"/>
      <c r="R15" s="74"/>
      <c r="S15" s="74"/>
    </row>
    <row r="16" spans="1:19" x14ac:dyDescent="0.2">
      <c r="B16" s="249" t="s">
        <v>223</v>
      </c>
      <c r="C16" s="250"/>
      <c r="D16" s="250"/>
      <c r="E16" s="101">
        <v>213</v>
      </c>
      <c r="F16" s="104">
        <v>2485000</v>
      </c>
      <c r="G16" s="104">
        <v>655700</v>
      </c>
      <c r="H16" s="105"/>
      <c r="I16" s="283">
        <f>4800*7</f>
        <v>33600</v>
      </c>
      <c r="J16" s="283"/>
      <c r="K16" s="106">
        <f>F16+G16+I16</f>
        <v>3174300</v>
      </c>
      <c r="M16" s="107"/>
      <c r="N16" s="100"/>
      <c r="O16" s="74"/>
      <c r="P16" s="74"/>
      <c r="Q16" s="74"/>
      <c r="R16" s="74"/>
      <c r="S16" s="74"/>
    </row>
    <row r="17" spans="1:19" x14ac:dyDescent="0.2">
      <c r="B17" s="284" t="s">
        <v>224</v>
      </c>
      <c r="C17" s="285"/>
      <c r="D17" s="285"/>
      <c r="E17" s="97">
        <v>220</v>
      </c>
      <c r="F17" s="286">
        <f>G18+F18</f>
        <v>2449560</v>
      </c>
      <c r="G17" s="286"/>
      <c r="H17" s="28">
        <f>H18</f>
        <v>0</v>
      </c>
      <c r="I17" s="260">
        <f>I18</f>
        <v>508400</v>
      </c>
      <c r="J17" s="260"/>
      <c r="K17" s="15">
        <f>F17+H17+I17</f>
        <v>2957960</v>
      </c>
      <c r="M17" s="70"/>
      <c r="N17" s="100"/>
      <c r="O17" s="74"/>
      <c r="P17" s="74"/>
      <c r="Q17" s="74"/>
      <c r="R17" s="74"/>
      <c r="S17" s="74"/>
    </row>
    <row r="18" spans="1:19" s="7" customFormat="1" ht="12.75" x14ac:dyDescent="0.2">
      <c r="B18" s="8"/>
      <c r="C18" s="9"/>
      <c r="D18" s="9"/>
      <c r="E18" s="10"/>
      <c r="F18" s="16">
        <f>F19</f>
        <v>0</v>
      </c>
      <c r="G18" s="11">
        <f>G19+G21+G22+G23+G24+G25</f>
        <v>2449560</v>
      </c>
      <c r="H18" s="11">
        <f>H25+H24+H23+H22+H21+H20</f>
        <v>0</v>
      </c>
      <c r="I18" s="261">
        <f>I20+I21+I22+I23+I24+I25</f>
        <v>508400</v>
      </c>
      <c r="J18" s="262"/>
      <c r="K18" s="17">
        <f>F18+G18+H18+I18</f>
        <v>2957960</v>
      </c>
      <c r="L18" s="18"/>
      <c r="M18" s="19"/>
      <c r="N18" s="20"/>
      <c r="O18" s="14"/>
      <c r="P18" s="14"/>
      <c r="Q18" s="14"/>
      <c r="R18" s="14"/>
      <c r="S18" s="14"/>
    </row>
    <row r="19" spans="1:19" x14ac:dyDescent="0.2">
      <c r="B19" s="263" t="s">
        <v>89</v>
      </c>
      <c r="C19" s="264"/>
      <c r="D19" s="264"/>
      <c r="E19" s="108"/>
      <c r="F19" s="267"/>
      <c r="G19" s="265">
        <v>20000</v>
      </c>
      <c r="H19" s="109"/>
      <c r="I19" s="269"/>
      <c r="J19" s="269"/>
      <c r="K19" s="99"/>
      <c r="M19" s="110"/>
      <c r="N19" s="100"/>
      <c r="O19" s="74"/>
      <c r="P19" s="74"/>
      <c r="Q19" s="74"/>
      <c r="R19" s="74"/>
      <c r="S19" s="74"/>
    </row>
    <row r="20" spans="1:19" x14ac:dyDescent="0.2">
      <c r="B20" s="249" t="s">
        <v>225</v>
      </c>
      <c r="C20" s="250"/>
      <c r="D20" s="250"/>
      <c r="E20" s="101">
        <v>221</v>
      </c>
      <c r="F20" s="268"/>
      <c r="G20" s="266"/>
      <c r="H20" s="111"/>
      <c r="I20" s="282"/>
      <c r="J20" s="282"/>
      <c r="K20" s="103">
        <f>F19+G19+H20+I20</f>
        <v>20000</v>
      </c>
      <c r="M20" s="70"/>
      <c r="N20" s="21"/>
      <c r="O20" s="74"/>
      <c r="P20" s="74"/>
      <c r="Q20" s="74"/>
      <c r="R20" s="74"/>
      <c r="S20" s="74"/>
    </row>
    <row r="21" spans="1:19" x14ac:dyDescent="0.2">
      <c r="B21" s="271" t="s">
        <v>226</v>
      </c>
      <c r="C21" s="272"/>
      <c r="D21" s="272"/>
      <c r="E21" s="112">
        <v>222</v>
      </c>
      <c r="F21" s="104"/>
      <c r="G21" s="104"/>
      <c r="H21" s="113"/>
      <c r="I21" s="273"/>
      <c r="J21" s="273"/>
      <c r="K21" s="103">
        <f t="shared" ref="K21:K26" si="0">F21+G21+H21+I21</f>
        <v>0</v>
      </c>
      <c r="M21" s="70"/>
      <c r="N21" s="74"/>
      <c r="O21" s="74"/>
      <c r="P21" s="74"/>
      <c r="Q21" s="74"/>
      <c r="R21" s="74"/>
      <c r="S21" s="74"/>
    </row>
    <row r="22" spans="1:19" x14ac:dyDescent="0.2">
      <c r="B22" s="271" t="s">
        <v>227</v>
      </c>
      <c r="C22" s="272"/>
      <c r="D22" s="272"/>
      <c r="E22" s="112">
        <v>223</v>
      </c>
      <c r="F22" s="104"/>
      <c r="G22" s="104">
        <v>2299900</v>
      </c>
      <c r="H22" s="113"/>
      <c r="I22" s="273">
        <f>1600*7</f>
        <v>11200</v>
      </c>
      <c r="J22" s="273"/>
      <c r="K22" s="106">
        <f t="shared" si="0"/>
        <v>2311100</v>
      </c>
      <c r="M22" s="70"/>
      <c r="N22" s="74"/>
      <c r="O22" s="74"/>
      <c r="P22" s="74"/>
      <c r="Q22" s="74"/>
      <c r="R22" s="74"/>
      <c r="S22" s="74"/>
    </row>
    <row r="23" spans="1:19" x14ac:dyDescent="0.2">
      <c r="B23" s="278" t="s">
        <v>228</v>
      </c>
      <c r="C23" s="279"/>
      <c r="D23" s="280"/>
      <c r="E23" s="112">
        <v>224</v>
      </c>
      <c r="F23" s="104"/>
      <c r="G23" s="104"/>
      <c r="H23" s="105"/>
      <c r="I23" s="281"/>
      <c r="J23" s="273"/>
      <c r="K23" s="106">
        <f t="shared" si="0"/>
        <v>0</v>
      </c>
      <c r="M23" s="110"/>
      <c r="N23" s="74"/>
      <c r="O23" s="74"/>
      <c r="P23" s="74"/>
      <c r="Q23" s="74"/>
      <c r="R23" s="74"/>
      <c r="S23" s="74"/>
    </row>
    <row r="24" spans="1:19" ht="20.25" customHeight="1" x14ac:dyDescent="0.2">
      <c r="B24" s="271" t="s">
        <v>229</v>
      </c>
      <c r="C24" s="272"/>
      <c r="D24" s="272"/>
      <c r="E24" s="112">
        <v>225</v>
      </c>
      <c r="F24" s="104"/>
      <c r="G24" s="104">
        <v>62660</v>
      </c>
      <c r="H24" s="113"/>
      <c r="I24" s="273">
        <f>8000*7+220600</f>
        <v>276600</v>
      </c>
      <c r="J24" s="273"/>
      <c r="K24" s="106">
        <f t="shared" si="0"/>
        <v>339260</v>
      </c>
      <c r="M24" s="70"/>
      <c r="N24" s="74"/>
      <c r="O24" s="74"/>
      <c r="P24" s="74"/>
      <c r="Q24" s="74"/>
      <c r="R24" s="74"/>
      <c r="S24" s="74"/>
    </row>
    <row r="25" spans="1:19" x14ac:dyDescent="0.2">
      <c r="B25" s="271" t="s">
        <v>230</v>
      </c>
      <c r="C25" s="272"/>
      <c r="D25" s="272"/>
      <c r="E25" s="112">
        <v>226</v>
      </c>
      <c r="F25" s="104"/>
      <c r="G25" s="104">
        <v>67000</v>
      </c>
      <c r="H25" s="113"/>
      <c r="I25" s="273">
        <v>220600</v>
      </c>
      <c r="J25" s="273"/>
      <c r="K25" s="106">
        <f t="shared" si="0"/>
        <v>287600</v>
      </c>
      <c r="M25" s="70"/>
      <c r="N25" s="74"/>
      <c r="O25" s="74"/>
      <c r="P25" s="74"/>
      <c r="Q25" s="74"/>
      <c r="R25" s="74"/>
      <c r="S25" s="74"/>
    </row>
    <row r="26" spans="1:19" x14ac:dyDescent="0.2">
      <c r="B26" s="274" t="s">
        <v>231</v>
      </c>
      <c r="C26" s="275"/>
      <c r="D26" s="276"/>
      <c r="E26" s="112">
        <v>290</v>
      </c>
      <c r="F26" s="114"/>
      <c r="G26" s="22">
        <v>270000</v>
      </c>
      <c r="H26" s="30"/>
      <c r="I26" s="277"/>
      <c r="J26" s="277"/>
      <c r="K26" s="23">
        <f t="shared" si="0"/>
        <v>270000</v>
      </c>
      <c r="M26" s="70"/>
      <c r="N26" s="74"/>
      <c r="O26" s="74"/>
      <c r="P26" s="74"/>
      <c r="Q26" s="74"/>
      <c r="R26" s="74"/>
      <c r="S26" s="74"/>
    </row>
    <row r="27" spans="1:19" x14ac:dyDescent="0.2">
      <c r="B27" s="255" t="s">
        <v>232</v>
      </c>
      <c r="C27" s="256"/>
      <c r="D27" s="257"/>
      <c r="E27" s="97">
        <v>300</v>
      </c>
      <c r="F27" s="258">
        <f>F28+G28</f>
        <v>468300</v>
      </c>
      <c r="G27" s="259"/>
      <c r="H27" s="28">
        <f>H28</f>
        <v>2739200</v>
      </c>
      <c r="I27" s="260">
        <f>I28</f>
        <v>1930100</v>
      </c>
      <c r="J27" s="260"/>
      <c r="K27" s="15">
        <f>F27+H27+I27</f>
        <v>5137600</v>
      </c>
      <c r="M27" s="74"/>
      <c r="N27" s="74"/>
      <c r="O27" s="74"/>
      <c r="P27" s="74"/>
      <c r="Q27" s="21"/>
      <c r="R27" s="74"/>
      <c r="S27" s="74"/>
    </row>
    <row r="28" spans="1:19" s="7" customFormat="1" ht="12.75" x14ac:dyDescent="0.2">
      <c r="B28" s="8"/>
      <c r="C28" s="9"/>
      <c r="D28" s="24"/>
      <c r="E28" s="25"/>
      <c r="F28" s="11">
        <f>F31</f>
        <v>445000</v>
      </c>
      <c r="G28" s="11">
        <f>G29+G31</f>
        <v>23300</v>
      </c>
      <c r="H28" s="11">
        <f>H29+H31</f>
        <v>2739200</v>
      </c>
      <c r="I28" s="261">
        <f>I29+I31</f>
        <v>1930100</v>
      </c>
      <c r="J28" s="262"/>
      <c r="K28" s="17">
        <f>F28+G28+H28+I28</f>
        <v>5137600</v>
      </c>
      <c r="M28" s="14"/>
      <c r="N28" s="14"/>
      <c r="O28" s="14"/>
      <c r="P28" s="14"/>
      <c r="Q28" s="26"/>
      <c r="R28" s="14"/>
      <c r="S28" s="14"/>
    </row>
    <row r="29" spans="1:19" x14ac:dyDescent="0.2">
      <c r="B29" s="263" t="s">
        <v>89</v>
      </c>
      <c r="C29" s="264"/>
      <c r="D29" s="264"/>
      <c r="E29" s="115"/>
      <c r="F29" s="265"/>
      <c r="G29" s="265"/>
      <c r="H29" s="267">
        <v>0</v>
      </c>
      <c r="I29" s="267"/>
      <c r="J29" s="269"/>
      <c r="K29" s="247">
        <f>F29+G29+H29+I29</f>
        <v>0</v>
      </c>
      <c r="M29" s="74"/>
      <c r="N29" s="74"/>
      <c r="O29" s="74"/>
      <c r="P29" s="74"/>
      <c r="Q29" s="74"/>
      <c r="R29" s="74"/>
      <c r="S29" s="74"/>
    </row>
    <row r="30" spans="1:19" x14ac:dyDescent="0.2">
      <c r="B30" s="249" t="s">
        <v>233</v>
      </c>
      <c r="C30" s="250"/>
      <c r="D30" s="250"/>
      <c r="E30" s="116">
        <v>310</v>
      </c>
      <c r="F30" s="266"/>
      <c r="G30" s="266"/>
      <c r="H30" s="268"/>
      <c r="I30" s="268"/>
      <c r="J30" s="270"/>
      <c r="K30" s="248"/>
      <c r="M30" s="74"/>
      <c r="N30" s="74"/>
      <c r="O30" s="74"/>
      <c r="P30" s="74"/>
      <c r="Q30" s="74"/>
      <c r="R30" s="74"/>
      <c r="S30" s="74"/>
    </row>
    <row r="31" spans="1:19" ht="15" thickBot="1" x14ac:dyDescent="0.25">
      <c r="B31" s="251" t="s">
        <v>234</v>
      </c>
      <c r="C31" s="252"/>
      <c r="D31" s="252"/>
      <c r="E31" s="89">
        <v>340</v>
      </c>
      <c r="F31" s="117">
        <v>445000</v>
      </c>
      <c r="G31" s="117">
        <v>23300</v>
      </c>
      <c r="H31" s="118">
        <v>2739200</v>
      </c>
      <c r="I31" s="253">
        <f>23500*7+800+1764800</f>
        <v>1930100</v>
      </c>
      <c r="J31" s="253"/>
      <c r="K31" s="119">
        <f>F31+G31+H31+I31</f>
        <v>5137600</v>
      </c>
      <c r="M31" s="74"/>
      <c r="N31" s="74"/>
      <c r="O31" s="74"/>
      <c r="P31" s="74"/>
      <c r="Q31" s="74"/>
      <c r="R31" s="74"/>
      <c r="S31" s="74"/>
    </row>
    <row r="32" spans="1:19" x14ac:dyDescent="0.2">
      <c r="A32" s="67"/>
      <c r="B32" s="120"/>
      <c r="C32" s="67"/>
      <c r="D32" s="67"/>
      <c r="E32" s="67"/>
      <c r="M32" s="121"/>
      <c r="N32" s="74"/>
      <c r="O32" s="74"/>
      <c r="P32" s="74"/>
      <c r="Q32" s="74"/>
      <c r="R32" s="74"/>
      <c r="S32" s="74"/>
    </row>
    <row r="33" spans="1:19" x14ac:dyDescent="0.2">
      <c r="B33" s="122" t="s">
        <v>235</v>
      </c>
      <c r="E33" s="244" t="s">
        <v>302</v>
      </c>
      <c r="F33" s="254"/>
      <c r="G33" s="254"/>
      <c r="H33" s="125"/>
      <c r="M33" s="121">
        <f>H8+F8</f>
        <v>19467660</v>
      </c>
      <c r="N33" s="74"/>
      <c r="O33" s="74"/>
      <c r="P33" s="74"/>
      <c r="Q33" s="74"/>
      <c r="R33" s="74"/>
      <c r="S33" s="74"/>
    </row>
    <row r="34" spans="1:19" x14ac:dyDescent="0.2">
      <c r="B34" s="120" t="s">
        <v>104</v>
      </c>
      <c r="C34" s="123" t="s">
        <v>145</v>
      </c>
      <c r="E34" s="245" t="s">
        <v>4</v>
      </c>
      <c r="F34" s="245"/>
      <c r="G34" s="245"/>
      <c r="H34" s="125"/>
      <c r="I34" s="125"/>
      <c r="K34" s="124"/>
      <c r="M34" s="121"/>
      <c r="N34" s="74"/>
      <c r="O34" s="74"/>
      <c r="P34" s="74"/>
      <c r="Q34" s="74"/>
      <c r="R34" s="74"/>
      <c r="S34" s="74"/>
    </row>
    <row r="35" spans="1:19" x14ac:dyDescent="0.2">
      <c r="A35" s="67"/>
      <c r="B35" s="120"/>
      <c r="C35" s="67"/>
      <c r="D35" s="67"/>
      <c r="E35" s="67"/>
      <c r="H35" s="125"/>
      <c r="J35" s="124"/>
      <c r="K35" s="124"/>
      <c r="M35" s="74"/>
      <c r="N35" s="74"/>
      <c r="O35" s="74"/>
      <c r="P35" s="74"/>
      <c r="Q35" s="74"/>
      <c r="R35" s="74"/>
      <c r="S35" s="74"/>
    </row>
    <row r="36" spans="1:19" x14ac:dyDescent="0.2">
      <c r="B36" s="122" t="s">
        <v>146</v>
      </c>
      <c r="E36" s="244" t="s">
        <v>296</v>
      </c>
      <c r="F36" s="244"/>
      <c r="G36" s="244"/>
      <c r="K36" s="124"/>
    </row>
    <row r="37" spans="1:19" x14ac:dyDescent="0.2">
      <c r="B37" s="120" t="s">
        <v>104</v>
      </c>
      <c r="C37" s="123" t="s">
        <v>145</v>
      </c>
      <c r="E37" s="245" t="s">
        <v>4</v>
      </c>
      <c r="F37" s="245"/>
      <c r="G37" s="245"/>
    </row>
    <row r="38" spans="1:19" x14ac:dyDescent="0.2">
      <c r="B38" s="246"/>
      <c r="C38" s="246"/>
      <c r="D38" s="246"/>
      <c r="M38" s="93"/>
    </row>
    <row r="39" spans="1:19" x14ac:dyDescent="0.2">
      <c r="M39" s="93"/>
    </row>
    <row r="40" spans="1:19" x14ac:dyDescent="0.2">
      <c r="F40" s="125">
        <f>F12+F18+F26+F28</f>
        <v>11158800</v>
      </c>
      <c r="G40" s="125">
        <f>G12+G18+G26+G28</f>
        <v>5569660</v>
      </c>
      <c r="H40" s="125">
        <f>H12+H18+H26+H28</f>
        <v>2739200</v>
      </c>
    </row>
  </sheetData>
  <mergeCells count="72">
    <mergeCell ref="A3:K3"/>
    <mergeCell ref="B5:D6"/>
    <mergeCell ref="E5:E6"/>
    <mergeCell ref="F5:G6"/>
    <mergeCell ref="H5:H6"/>
    <mergeCell ref="I5:J6"/>
    <mergeCell ref="K5:K6"/>
    <mergeCell ref="B7:D7"/>
    <mergeCell ref="F7:G7"/>
    <mergeCell ref="I7:J7"/>
    <mergeCell ref="B8:D9"/>
    <mergeCell ref="E8:E9"/>
    <mergeCell ref="F8:G8"/>
    <mergeCell ref="I8:J8"/>
    <mergeCell ref="I9:J9"/>
    <mergeCell ref="B10:D10"/>
    <mergeCell ref="F10:G10"/>
    <mergeCell ref="I10:J10"/>
    <mergeCell ref="B11:D11"/>
    <mergeCell ref="F11:G11"/>
    <mergeCell ref="I11:J11"/>
    <mergeCell ref="I12:J12"/>
    <mergeCell ref="B13:D13"/>
    <mergeCell ref="F13:F14"/>
    <mergeCell ref="G13:G14"/>
    <mergeCell ref="I13:J13"/>
    <mergeCell ref="B14:D14"/>
    <mergeCell ref="I14:J14"/>
    <mergeCell ref="B15:D15"/>
    <mergeCell ref="I15:J15"/>
    <mergeCell ref="B16:D16"/>
    <mergeCell ref="I16:J16"/>
    <mergeCell ref="B17:D17"/>
    <mergeCell ref="F17:G17"/>
    <mergeCell ref="I17:J17"/>
    <mergeCell ref="I18:J18"/>
    <mergeCell ref="B19:D19"/>
    <mergeCell ref="F19:F20"/>
    <mergeCell ref="G19:G20"/>
    <mergeCell ref="I19:J19"/>
    <mergeCell ref="B20:D20"/>
    <mergeCell ref="I20:J20"/>
    <mergeCell ref="B21:D21"/>
    <mergeCell ref="I21:J21"/>
    <mergeCell ref="B22:D22"/>
    <mergeCell ref="I22:J22"/>
    <mergeCell ref="B23:D23"/>
    <mergeCell ref="I23:J23"/>
    <mergeCell ref="B24:D24"/>
    <mergeCell ref="I24:J24"/>
    <mergeCell ref="B25:D25"/>
    <mergeCell ref="I25:J25"/>
    <mergeCell ref="B26:D26"/>
    <mergeCell ref="I26:J26"/>
    <mergeCell ref="B27:D27"/>
    <mergeCell ref="F27:G27"/>
    <mergeCell ref="I27:J27"/>
    <mergeCell ref="I28:J28"/>
    <mergeCell ref="B29:D29"/>
    <mergeCell ref="F29:F30"/>
    <mergeCell ref="G29:G30"/>
    <mergeCell ref="H29:H30"/>
    <mergeCell ref="I29:J30"/>
    <mergeCell ref="E36:G36"/>
    <mergeCell ref="E37:G37"/>
    <mergeCell ref="B38:D38"/>
    <mergeCell ref="K29:K30"/>
    <mergeCell ref="B30:D30"/>
    <mergeCell ref="B31:D31"/>
    <mergeCell ref="I31:J31"/>
    <mergeCell ref="E33:G33"/>
    <mergeCell ref="E34:G34"/>
  </mergeCells>
  <pageMargins left="0.7" right="0.7" top="0.75" bottom="0.75" header="0.3" footer="0.3"/>
  <pageSetup paperSize="9" scale="81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view="pageBreakPreview" zoomScaleNormal="100" zoomScaleSheetLayoutView="100" workbookViewId="0">
      <selection activeCell="E12" sqref="E12:K12"/>
    </sheetView>
  </sheetViews>
  <sheetFormatPr defaultRowHeight="14.25" x14ac:dyDescent="0.2"/>
  <cols>
    <col min="1" max="2" width="9.140625" style="54"/>
    <col min="3" max="3" width="15" style="54" customWidth="1"/>
    <col min="4" max="4" width="10" style="54" customWidth="1"/>
    <col min="5" max="7" width="9.140625" style="54"/>
    <col min="8" max="8" width="14.28515625" style="54" customWidth="1"/>
    <col min="9" max="9" width="12" style="54" customWidth="1"/>
    <col min="10" max="10" width="11.85546875" style="54" customWidth="1"/>
    <col min="11" max="11" width="0.42578125" style="54" customWidth="1"/>
    <col min="12" max="16384" width="9.140625" style="54"/>
  </cols>
  <sheetData>
    <row r="1" spans="1:11" x14ac:dyDescent="0.2">
      <c r="J1" s="324" t="s">
        <v>157</v>
      </c>
      <c r="K1" s="324"/>
    </row>
    <row r="4" spans="1:11" ht="15" customHeight="1" x14ac:dyDescent="0.2">
      <c r="D4" s="325" t="s">
        <v>277</v>
      </c>
      <c r="E4" s="325"/>
      <c r="F4" s="325"/>
      <c r="G4" s="325"/>
      <c r="H4" s="325"/>
    </row>
    <row r="5" spans="1:11" x14ac:dyDescent="0.2">
      <c r="D5" s="325"/>
      <c r="E5" s="325"/>
      <c r="F5" s="325"/>
      <c r="G5" s="325"/>
      <c r="H5" s="325"/>
    </row>
    <row r="6" spans="1:11" ht="27.75" customHeight="1" x14ac:dyDescent="0.2">
      <c r="D6" s="325"/>
      <c r="E6" s="325"/>
      <c r="F6" s="325"/>
      <c r="G6" s="325"/>
      <c r="H6" s="325"/>
    </row>
    <row r="7" spans="1:11" x14ac:dyDescent="0.2">
      <c r="A7" s="321" t="s">
        <v>19</v>
      </c>
      <c r="B7" s="321"/>
      <c r="C7" s="321"/>
      <c r="D7" s="321" t="s">
        <v>86</v>
      </c>
      <c r="E7" s="321" t="s">
        <v>236</v>
      </c>
      <c r="F7" s="321"/>
      <c r="G7" s="321"/>
      <c r="H7" s="321"/>
      <c r="I7" s="321"/>
      <c r="J7" s="321"/>
      <c r="K7" s="321"/>
    </row>
    <row r="8" spans="1:11" x14ac:dyDescent="0.2">
      <c r="A8" s="321"/>
      <c r="B8" s="321"/>
      <c r="C8" s="321"/>
      <c r="D8" s="321"/>
      <c r="E8" s="321"/>
      <c r="F8" s="321"/>
      <c r="G8" s="321"/>
      <c r="H8" s="321"/>
      <c r="I8" s="321"/>
      <c r="J8" s="321"/>
      <c r="K8" s="321"/>
    </row>
    <row r="9" spans="1:11" x14ac:dyDescent="0.2">
      <c r="A9" s="321">
        <v>1</v>
      </c>
      <c r="B9" s="321"/>
      <c r="C9" s="321"/>
      <c r="D9" s="55">
        <v>2</v>
      </c>
      <c r="E9" s="321">
        <v>3</v>
      </c>
      <c r="F9" s="321"/>
      <c r="G9" s="321"/>
      <c r="H9" s="321"/>
      <c r="I9" s="321"/>
      <c r="J9" s="321"/>
      <c r="K9" s="321"/>
    </row>
    <row r="10" spans="1:11" x14ac:dyDescent="0.2">
      <c r="A10" s="322" t="s">
        <v>148</v>
      </c>
      <c r="B10" s="322"/>
      <c r="C10" s="322"/>
      <c r="D10" s="56" t="s">
        <v>152</v>
      </c>
      <c r="E10" s="326"/>
      <c r="F10" s="326"/>
      <c r="G10" s="326"/>
      <c r="H10" s="326"/>
      <c r="I10" s="326"/>
      <c r="J10" s="326"/>
      <c r="K10" s="326"/>
    </row>
    <row r="11" spans="1:11" ht="15" customHeight="1" x14ac:dyDescent="0.2">
      <c r="A11" s="322" t="s">
        <v>149</v>
      </c>
      <c r="B11" s="322"/>
      <c r="C11" s="322"/>
      <c r="D11" s="56" t="s">
        <v>153</v>
      </c>
      <c r="E11" s="326">
        <v>0</v>
      </c>
      <c r="F11" s="326"/>
      <c r="G11" s="326"/>
      <c r="H11" s="326"/>
      <c r="I11" s="326"/>
      <c r="J11" s="326"/>
      <c r="K11" s="326"/>
    </row>
    <row r="12" spans="1:11" ht="23.25" customHeight="1" x14ac:dyDescent="0.2">
      <c r="A12" s="322" t="s">
        <v>150</v>
      </c>
      <c r="B12" s="322"/>
      <c r="C12" s="322"/>
      <c r="D12" s="56" t="s">
        <v>154</v>
      </c>
      <c r="E12" s="326" t="e">
        <f>'целев субсидии'!#REF!+'целев субсидии'!L49+'целев субсидии'!L56+'целев субсидии'!L58</f>
        <v>#REF!</v>
      </c>
      <c r="F12" s="326"/>
      <c r="G12" s="326"/>
      <c r="H12" s="326"/>
      <c r="I12" s="326"/>
      <c r="J12" s="326"/>
      <c r="K12" s="326"/>
    </row>
    <row r="13" spans="1:11" x14ac:dyDescent="0.2">
      <c r="A13" s="322" t="s">
        <v>151</v>
      </c>
      <c r="B13" s="322"/>
      <c r="C13" s="322"/>
      <c r="D13" s="56" t="s">
        <v>155</v>
      </c>
      <c r="E13" s="326">
        <v>0</v>
      </c>
      <c r="F13" s="326"/>
      <c r="G13" s="326"/>
      <c r="H13" s="326"/>
      <c r="I13" s="326"/>
      <c r="J13" s="326"/>
      <c r="K13" s="326"/>
    </row>
    <row r="18" spans="1:10" x14ac:dyDescent="0.2">
      <c r="J18" s="54" t="s">
        <v>158</v>
      </c>
    </row>
    <row r="20" spans="1:10" x14ac:dyDescent="0.2">
      <c r="D20" s="54" t="s">
        <v>156</v>
      </c>
    </row>
    <row r="22" spans="1:10" ht="28.5" x14ac:dyDescent="0.2">
      <c r="A22" s="320" t="s">
        <v>237</v>
      </c>
      <c r="B22" s="320"/>
      <c r="C22" s="320"/>
      <c r="D22" s="320"/>
      <c r="E22" s="320"/>
      <c r="F22" s="320"/>
      <c r="G22" s="320"/>
      <c r="H22" s="320"/>
      <c r="I22" s="57" t="s">
        <v>86</v>
      </c>
      <c r="J22" s="57" t="s">
        <v>238</v>
      </c>
    </row>
    <row r="23" spans="1:10" x14ac:dyDescent="0.2">
      <c r="A23" s="321">
        <v>1</v>
      </c>
      <c r="B23" s="321"/>
      <c r="C23" s="321"/>
      <c r="D23" s="321"/>
      <c r="E23" s="321"/>
      <c r="F23" s="321"/>
      <c r="G23" s="321"/>
      <c r="H23" s="321"/>
      <c r="I23" s="55">
        <v>2</v>
      </c>
      <c r="J23" s="55">
        <v>3</v>
      </c>
    </row>
    <row r="24" spans="1:10" ht="15" customHeight="1" x14ac:dyDescent="0.2">
      <c r="A24" s="322" t="s">
        <v>159</v>
      </c>
      <c r="B24" s="322"/>
      <c r="C24" s="322"/>
      <c r="D24" s="322"/>
      <c r="E24" s="322"/>
      <c r="F24" s="322"/>
      <c r="G24" s="322"/>
      <c r="H24" s="322"/>
      <c r="I24" s="56" t="s">
        <v>152</v>
      </c>
      <c r="J24" s="58">
        <v>0</v>
      </c>
    </row>
    <row r="25" spans="1:10" ht="27" customHeight="1" x14ac:dyDescent="0.2">
      <c r="A25" s="323" t="s">
        <v>246</v>
      </c>
      <c r="B25" s="323"/>
      <c r="C25" s="323"/>
      <c r="D25" s="323"/>
      <c r="E25" s="323"/>
      <c r="F25" s="323"/>
      <c r="G25" s="323"/>
      <c r="H25" s="323"/>
      <c r="I25" s="56" t="s">
        <v>153</v>
      </c>
      <c r="J25" s="58">
        <v>0</v>
      </c>
    </row>
    <row r="26" spans="1:10" x14ac:dyDescent="0.2">
      <c r="A26" s="322" t="s">
        <v>160</v>
      </c>
      <c r="B26" s="322"/>
      <c r="C26" s="322"/>
      <c r="D26" s="322"/>
      <c r="E26" s="322"/>
      <c r="F26" s="322"/>
      <c r="G26" s="322"/>
      <c r="H26" s="322"/>
      <c r="I26" s="56" t="s">
        <v>154</v>
      </c>
      <c r="J26" s="58">
        <v>0</v>
      </c>
    </row>
    <row r="28" spans="1:10" ht="15" customHeight="1" x14ac:dyDescent="0.2"/>
    <row r="30" spans="1:10" ht="49.5" customHeight="1" x14ac:dyDescent="0.2"/>
    <row r="31" spans="1:10" ht="29.25" customHeight="1" x14ac:dyDescent="0.2"/>
    <row r="54" ht="15" customHeight="1" x14ac:dyDescent="0.2"/>
    <row r="55" ht="14.25" customHeight="1" x14ac:dyDescent="0.2"/>
    <row r="56" ht="15" hidden="1" customHeight="1" x14ac:dyDescent="0.2"/>
    <row r="57" ht="0.75" customHeight="1" x14ac:dyDescent="0.2"/>
    <row r="58" ht="24" customHeight="1" x14ac:dyDescent="0.2"/>
    <row r="59" ht="29.25" customHeight="1" x14ac:dyDescent="0.2"/>
    <row r="72" ht="24" customHeight="1" x14ac:dyDescent="0.2"/>
    <row r="73" ht="60" customHeight="1" x14ac:dyDescent="0.2"/>
    <row r="74" ht="63.75" customHeight="1" x14ac:dyDescent="0.2"/>
    <row r="75" ht="31.5" customHeight="1" x14ac:dyDescent="0.2"/>
    <row r="76" ht="33.75" customHeight="1" x14ac:dyDescent="0.2"/>
    <row r="77" ht="24.75" customHeight="1" x14ac:dyDescent="0.2"/>
    <row r="78" ht="24.75" customHeight="1" x14ac:dyDescent="0.2"/>
    <row r="79" ht="27" customHeight="1" x14ac:dyDescent="0.2"/>
  </sheetData>
  <mergeCells count="20">
    <mergeCell ref="E9:K9"/>
    <mergeCell ref="E10:K10"/>
    <mergeCell ref="E11:K11"/>
    <mergeCell ref="E12:K12"/>
    <mergeCell ref="E13:K13"/>
    <mergeCell ref="J1:K1"/>
    <mergeCell ref="D4:H6"/>
    <mergeCell ref="A7:C8"/>
    <mergeCell ref="D7:D8"/>
    <mergeCell ref="E7:K8"/>
    <mergeCell ref="A9:C9"/>
    <mergeCell ref="A10:C10"/>
    <mergeCell ref="A11:C11"/>
    <mergeCell ref="A12:C12"/>
    <mergeCell ref="A13:C13"/>
    <mergeCell ref="A22:H22"/>
    <mergeCell ref="A23:H23"/>
    <mergeCell ref="A24:H24"/>
    <mergeCell ref="A25:H25"/>
    <mergeCell ref="A26:H26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4"/>
  <sheetViews>
    <sheetView view="pageBreakPreview" topLeftCell="A36" zoomScale="76" zoomScaleNormal="100" zoomScaleSheetLayoutView="76" workbookViewId="0">
      <selection activeCell="M67" sqref="M67"/>
    </sheetView>
  </sheetViews>
  <sheetFormatPr defaultRowHeight="14.25" x14ac:dyDescent="0.2"/>
  <cols>
    <col min="1" max="1" width="9.140625" style="54"/>
    <col min="2" max="2" width="17.5703125" style="54" customWidth="1"/>
    <col min="3" max="3" width="13.140625" style="54" customWidth="1"/>
    <col min="4" max="4" width="12.5703125" style="54" customWidth="1"/>
    <col min="5" max="5" width="10.28515625" style="54" customWidth="1"/>
    <col min="6" max="6" width="12.7109375" style="54" customWidth="1"/>
    <col min="7" max="7" width="11.140625" style="54" customWidth="1"/>
    <col min="8" max="8" width="9.85546875" style="54" customWidth="1"/>
    <col min="9" max="9" width="10" style="54" customWidth="1"/>
    <col min="10" max="10" width="0.140625" style="54" hidden="1" customWidth="1"/>
    <col min="11" max="11" width="9.140625" style="54" hidden="1" customWidth="1"/>
    <col min="12" max="12" width="14.85546875" style="54" customWidth="1"/>
    <col min="13" max="13" width="12.85546875" style="54" customWidth="1"/>
    <col min="14" max="16384" width="9.140625" style="54"/>
  </cols>
  <sheetData>
    <row r="1" spans="2:13" ht="15" customHeight="1" x14ac:dyDescent="0.2"/>
    <row r="2" spans="2:13" ht="15" x14ac:dyDescent="0.2">
      <c r="G2" s="59"/>
      <c r="H2" s="333" t="s">
        <v>2</v>
      </c>
      <c r="I2" s="333"/>
      <c r="J2" s="333"/>
      <c r="K2" s="333"/>
      <c r="L2" s="333"/>
      <c r="M2" s="59"/>
    </row>
    <row r="3" spans="2:13" ht="75.75" customHeight="1" x14ac:dyDescent="0.2">
      <c r="G3" s="339" t="s">
        <v>306</v>
      </c>
      <c r="H3" s="339"/>
      <c r="I3" s="339"/>
      <c r="J3" s="339"/>
      <c r="K3" s="339"/>
      <c r="L3" s="339"/>
      <c r="M3" s="339"/>
    </row>
    <row r="4" spans="2:13" ht="15" customHeight="1" x14ac:dyDescent="0.2">
      <c r="G4" s="340" t="s">
        <v>161</v>
      </c>
      <c r="H4" s="340"/>
      <c r="I4" s="340"/>
      <c r="J4" s="340"/>
      <c r="K4" s="340"/>
      <c r="L4" s="340"/>
      <c r="M4" s="340"/>
    </row>
    <row r="5" spans="2:13" ht="15" customHeight="1" x14ac:dyDescent="0.2">
      <c r="G5" s="341"/>
      <c r="H5" s="341"/>
      <c r="I5" s="341"/>
      <c r="J5" s="341"/>
      <c r="K5" s="341"/>
      <c r="L5" s="341"/>
      <c r="M5" s="341"/>
    </row>
    <row r="6" spans="2:13" ht="10.5" customHeight="1" x14ac:dyDescent="0.2">
      <c r="G6" s="341"/>
      <c r="H6" s="341"/>
      <c r="I6" s="341"/>
      <c r="J6" s="341"/>
      <c r="K6" s="341"/>
      <c r="L6" s="341"/>
      <c r="M6" s="341"/>
    </row>
    <row r="7" spans="2:13" hidden="1" x14ac:dyDescent="0.2">
      <c r="G7" s="341"/>
      <c r="H7" s="341"/>
      <c r="I7" s="341"/>
      <c r="J7" s="341"/>
      <c r="K7" s="341"/>
      <c r="L7" s="341"/>
      <c r="M7" s="341"/>
    </row>
    <row r="8" spans="2:13" hidden="1" x14ac:dyDescent="0.2">
      <c r="G8" s="341"/>
      <c r="H8" s="341"/>
      <c r="I8" s="341"/>
      <c r="J8" s="341"/>
      <c r="K8" s="341"/>
      <c r="L8" s="341"/>
      <c r="M8" s="341"/>
    </row>
    <row r="9" spans="2:13" ht="15" x14ac:dyDescent="0.2">
      <c r="G9" s="60" t="s">
        <v>162</v>
      </c>
      <c r="H9" s="60"/>
      <c r="I9" s="60"/>
      <c r="J9" s="60"/>
      <c r="K9" s="60"/>
      <c r="L9" s="60" t="s">
        <v>163</v>
      </c>
      <c r="M9" s="60"/>
    </row>
    <row r="10" spans="2:13" ht="15" x14ac:dyDescent="0.2">
      <c r="G10" s="342" t="s">
        <v>145</v>
      </c>
      <c r="H10" s="342"/>
      <c r="I10" s="60"/>
      <c r="J10" s="60"/>
      <c r="K10" s="60"/>
      <c r="L10" s="343" t="s">
        <v>4</v>
      </c>
      <c r="M10" s="343"/>
    </row>
    <row r="11" spans="2:13" ht="15" x14ac:dyDescent="0.2">
      <c r="G11" s="61"/>
      <c r="H11" s="61"/>
      <c r="I11" s="61"/>
      <c r="J11" s="61"/>
      <c r="K11" s="61"/>
      <c r="L11" s="61"/>
      <c r="M11" s="61"/>
    </row>
    <row r="12" spans="2:13" ht="15" x14ac:dyDescent="0.2">
      <c r="G12" s="333" t="s">
        <v>164</v>
      </c>
      <c r="H12" s="333"/>
      <c r="I12" s="333"/>
      <c r="J12" s="333"/>
      <c r="K12" s="333"/>
      <c r="L12" s="333"/>
      <c r="M12" s="333"/>
    </row>
    <row r="13" spans="2:13" ht="15" x14ac:dyDescent="0.2">
      <c r="G13" s="59"/>
      <c r="H13" s="59"/>
      <c r="I13" s="59"/>
      <c r="J13" s="59"/>
      <c r="K13" s="59"/>
      <c r="L13" s="59"/>
      <c r="M13" s="59"/>
    </row>
    <row r="14" spans="2:13" ht="15" customHeight="1" x14ac:dyDescent="0.2">
      <c r="B14" s="334" t="s">
        <v>307</v>
      </c>
      <c r="C14" s="334"/>
      <c r="D14" s="334"/>
      <c r="E14" s="334"/>
      <c r="F14" s="334"/>
      <c r="G14" s="334"/>
      <c r="H14" s="334"/>
      <c r="I14" s="334"/>
      <c r="J14" s="334"/>
      <c r="K14" s="334"/>
      <c r="L14" s="334"/>
    </row>
    <row r="15" spans="2:13" x14ac:dyDescent="0.2"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</row>
    <row r="16" spans="2:13" x14ac:dyDescent="0.2">
      <c r="B16" s="334"/>
      <c r="C16" s="334"/>
      <c r="D16" s="334"/>
      <c r="E16" s="334"/>
      <c r="F16" s="334"/>
      <c r="G16" s="334"/>
      <c r="H16" s="334"/>
      <c r="I16" s="334"/>
      <c r="J16" s="334"/>
      <c r="K16" s="334"/>
      <c r="L16" s="334"/>
    </row>
    <row r="17" spans="1:13" x14ac:dyDescent="0.2"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</row>
    <row r="18" spans="1:13" x14ac:dyDescent="0.2"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</row>
    <row r="20" spans="1:13" x14ac:dyDescent="0.2">
      <c r="L20" s="335" t="s">
        <v>6</v>
      </c>
      <c r="M20" s="336"/>
    </row>
    <row r="21" spans="1:13" ht="33.75" customHeight="1" x14ac:dyDescent="0.2">
      <c r="L21" s="335">
        <v>501016</v>
      </c>
      <c r="M21" s="336"/>
    </row>
    <row r="22" spans="1:13" ht="40.5" customHeight="1" x14ac:dyDescent="0.2">
      <c r="B22" s="324" t="s">
        <v>168</v>
      </c>
      <c r="C22" s="324"/>
      <c r="D22" s="324"/>
      <c r="E22" s="324"/>
      <c r="F22" s="324"/>
      <c r="G22" s="62"/>
      <c r="H22" s="327" t="s">
        <v>8</v>
      </c>
      <c r="I22" s="327"/>
      <c r="J22" s="327"/>
      <c r="K22" s="328"/>
      <c r="L22" s="337"/>
      <c r="M22" s="338"/>
    </row>
    <row r="23" spans="1:13" ht="10.5" customHeight="1" x14ac:dyDescent="0.2">
      <c r="G23" s="62"/>
      <c r="H23" s="62"/>
      <c r="I23" s="62"/>
      <c r="J23" s="62"/>
      <c r="K23" s="63"/>
      <c r="L23" s="64"/>
      <c r="M23" s="65"/>
    </row>
    <row r="24" spans="1:13" ht="72.75" customHeight="1" x14ac:dyDescent="0.2">
      <c r="A24" s="344" t="s">
        <v>169</v>
      </c>
      <c r="B24" s="344"/>
      <c r="C24" s="344"/>
      <c r="D24" s="346" t="s">
        <v>274</v>
      </c>
      <c r="E24" s="346"/>
      <c r="F24" s="346"/>
      <c r="G24" s="62"/>
      <c r="H24" s="327" t="s">
        <v>10</v>
      </c>
      <c r="I24" s="327"/>
      <c r="J24" s="327"/>
      <c r="K24" s="328"/>
      <c r="L24" s="329">
        <v>49130949</v>
      </c>
      <c r="M24" s="330"/>
    </row>
    <row r="25" spans="1:13" ht="18.75" customHeight="1" x14ac:dyDescent="0.2">
      <c r="D25" s="346"/>
      <c r="E25" s="346"/>
      <c r="F25" s="346"/>
      <c r="G25" s="62"/>
      <c r="H25" s="62"/>
      <c r="I25" s="62"/>
      <c r="J25" s="62"/>
      <c r="K25" s="63"/>
      <c r="L25" s="64"/>
      <c r="M25" s="65"/>
    </row>
    <row r="26" spans="1:13" ht="53.25" customHeight="1" x14ac:dyDescent="0.2">
      <c r="D26" s="66" t="s">
        <v>171</v>
      </c>
      <c r="E26" s="335" t="s">
        <v>275</v>
      </c>
      <c r="F26" s="336"/>
      <c r="G26" s="331" t="s">
        <v>170</v>
      </c>
      <c r="H26" s="331"/>
      <c r="I26" s="331"/>
      <c r="J26" s="331"/>
      <c r="K26" s="332"/>
      <c r="L26" s="329"/>
      <c r="M26" s="330"/>
    </row>
    <row r="27" spans="1:13" ht="27.75" customHeight="1" x14ac:dyDescent="0.2">
      <c r="A27" s="347" t="s">
        <v>172</v>
      </c>
      <c r="B27" s="347"/>
      <c r="C27" s="347"/>
      <c r="D27" s="348" t="s">
        <v>243</v>
      </c>
      <c r="E27" s="348"/>
      <c r="F27" s="348"/>
      <c r="G27" s="327" t="s">
        <v>165</v>
      </c>
      <c r="H27" s="327"/>
      <c r="I27" s="327"/>
      <c r="J27" s="327"/>
      <c r="K27" s="328"/>
      <c r="L27" s="329">
        <v>75617153051</v>
      </c>
      <c r="M27" s="330"/>
    </row>
    <row r="28" spans="1:13" ht="9.75" customHeight="1" x14ac:dyDescent="0.2">
      <c r="A28" s="67"/>
      <c r="B28" s="67"/>
      <c r="C28" s="67"/>
      <c r="D28" s="68"/>
      <c r="E28" s="68"/>
      <c r="F28" s="68"/>
      <c r="G28" s="62"/>
      <c r="H28" s="62"/>
      <c r="I28" s="62"/>
      <c r="J28" s="62"/>
      <c r="K28" s="63"/>
      <c r="L28" s="64"/>
      <c r="M28" s="65"/>
    </row>
    <row r="29" spans="1:13" ht="44.25" customHeight="1" x14ac:dyDescent="0.2">
      <c r="A29" s="344" t="s">
        <v>244</v>
      </c>
      <c r="B29" s="344"/>
      <c r="C29" s="344"/>
      <c r="D29" s="345" t="s">
        <v>245</v>
      </c>
      <c r="E29" s="345"/>
      <c r="F29" s="345"/>
      <c r="G29" s="327" t="s">
        <v>166</v>
      </c>
      <c r="H29" s="327"/>
      <c r="I29" s="327"/>
      <c r="J29" s="327"/>
      <c r="K29" s="328"/>
      <c r="L29" s="329">
        <v>69030064</v>
      </c>
      <c r="M29" s="330"/>
    </row>
    <row r="30" spans="1:13" ht="10.5" customHeight="1" x14ac:dyDescent="0.2">
      <c r="A30" s="69"/>
      <c r="B30" s="69"/>
      <c r="C30" s="69"/>
      <c r="D30" s="70"/>
      <c r="E30" s="70"/>
      <c r="F30" s="70"/>
      <c r="G30" s="62"/>
      <c r="H30" s="62"/>
      <c r="I30" s="62"/>
      <c r="J30" s="62"/>
      <c r="K30" s="63"/>
      <c r="L30" s="64"/>
      <c r="M30" s="65"/>
    </row>
    <row r="31" spans="1:13" ht="43.5" customHeight="1" x14ac:dyDescent="0.2">
      <c r="A31" s="344" t="s">
        <v>173</v>
      </c>
      <c r="B31" s="344"/>
      <c r="C31" s="344"/>
      <c r="D31" s="345" t="s">
        <v>245</v>
      </c>
      <c r="E31" s="345"/>
      <c r="F31" s="345"/>
      <c r="G31" s="327" t="s">
        <v>10</v>
      </c>
      <c r="H31" s="327"/>
      <c r="I31" s="327"/>
      <c r="J31" s="327"/>
      <c r="K31" s="328"/>
      <c r="L31" s="329">
        <v>49130949</v>
      </c>
      <c r="M31" s="330"/>
    </row>
    <row r="32" spans="1:13" ht="13.5" customHeight="1" x14ac:dyDescent="0.2">
      <c r="A32" s="69"/>
      <c r="B32" s="69"/>
      <c r="C32" s="69"/>
      <c r="D32" s="70"/>
      <c r="E32" s="70"/>
      <c r="F32" s="70"/>
      <c r="G32" s="62"/>
      <c r="H32" s="62"/>
      <c r="I32" s="62"/>
      <c r="J32" s="62"/>
      <c r="K32" s="63"/>
      <c r="L32" s="64"/>
      <c r="M32" s="65"/>
    </row>
    <row r="33" spans="1:13" ht="28.5" customHeight="1" x14ac:dyDescent="0.2">
      <c r="A33" s="344" t="s">
        <v>174</v>
      </c>
      <c r="B33" s="344"/>
      <c r="C33" s="344"/>
      <c r="D33" s="344"/>
      <c r="E33" s="344"/>
      <c r="F33" s="344"/>
      <c r="G33" s="327" t="s">
        <v>13</v>
      </c>
      <c r="H33" s="327"/>
      <c r="I33" s="327"/>
      <c r="J33" s="327"/>
      <c r="K33" s="328"/>
      <c r="L33" s="329">
        <v>383</v>
      </c>
      <c r="M33" s="330"/>
    </row>
    <row r="34" spans="1:13" ht="9.75" customHeight="1" x14ac:dyDescent="0.2">
      <c r="A34" s="344"/>
      <c r="B34" s="344"/>
      <c r="C34" s="344"/>
      <c r="D34" s="344"/>
      <c r="E34" s="344"/>
      <c r="F34" s="344"/>
      <c r="G34" s="62"/>
      <c r="H34" s="62"/>
      <c r="I34" s="62"/>
      <c r="J34" s="62"/>
      <c r="K34" s="63"/>
      <c r="L34" s="64"/>
      <c r="M34" s="65"/>
    </row>
    <row r="35" spans="1:13" ht="9.75" customHeight="1" x14ac:dyDescent="0.2">
      <c r="A35" s="69"/>
      <c r="B35" s="69"/>
      <c r="C35" s="69"/>
      <c r="D35" s="69"/>
      <c r="E35" s="69"/>
      <c r="F35" s="69"/>
      <c r="G35" s="62"/>
      <c r="H35" s="62"/>
      <c r="I35" s="62"/>
      <c r="J35" s="62"/>
      <c r="K35" s="63"/>
      <c r="L35" s="64"/>
      <c r="M35" s="65"/>
    </row>
    <row r="36" spans="1:13" ht="22.5" customHeight="1" x14ac:dyDescent="0.2">
      <c r="A36" s="254"/>
      <c r="B36" s="254"/>
      <c r="C36" s="254"/>
      <c r="D36" s="254"/>
      <c r="E36" s="254"/>
      <c r="G36" s="327" t="s">
        <v>167</v>
      </c>
      <c r="H36" s="327"/>
      <c r="I36" s="327"/>
      <c r="J36" s="327"/>
      <c r="K36" s="328"/>
      <c r="L36" s="329" t="s">
        <v>239</v>
      </c>
      <c r="M36" s="330"/>
    </row>
    <row r="37" spans="1:13" x14ac:dyDescent="0.2">
      <c r="A37" s="352" t="s">
        <v>175</v>
      </c>
      <c r="B37" s="352"/>
      <c r="C37" s="352"/>
      <c r="D37" s="352"/>
      <c r="E37" s="352"/>
      <c r="L37" s="350"/>
      <c r="M37" s="351"/>
    </row>
    <row r="39" spans="1:13" ht="26.25" customHeight="1" x14ac:dyDescent="0.25">
      <c r="D39" s="324" t="s">
        <v>148</v>
      </c>
      <c r="E39" s="324"/>
      <c r="F39" s="324"/>
      <c r="G39" s="330"/>
      <c r="H39" s="353"/>
      <c r="I39" s="354"/>
      <c r="J39" s="354"/>
      <c r="K39" s="354"/>
      <c r="L39" s="354"/>
      <c r="M39" s="355"/>
    </row>
    <row r="42" spans="1:13" ht="15" customHeight="1" x14ac:dyDescent="0.2">
      <c r="A42" s="349" t="s">
        <v>176</v>
      </c>
      <c r="B42" s="349"/>
      <c r="C42" s="349" t="s">
        <v>177</v>
      </c>
      <c r="D42" s="349" t="s">
        <v>178</v>
      </c>
      <c r="E42" s="349" t="s">
        <v>179</v>
      </c>
      <c r="F42" s="349" t="s">
        <v>278</v>
      </c>
      <c r="G42" s="349"/>
      <c r="H42" s="349" t="s">
        <v>182</v>
      </c>
      <c r="I42" s="349"/>
      <c r="J42" s="71"/>
      <c r="K42" s="71"/>
      <c r="L42" s="320" t="s">
        <v>184</v>
      </c>
      <c r="M42" s="320"/>
    </row>
    <row r="43" spans="1:13" x14ac:dyDescent="0.2">
      <c r="A43" s="349"/>
      <c r="B43" s="349"/>
      <c r="C43" s="349"/>
      <c r="D43" s="349"/>
      <c r="E43" s="349"/>
      <c r="F43" s="349"/>
      <c r="G43" s="349"/>
      <c r="H43" s="349"/>
      <c r="I43" s="349"/>
      <c r="J43" s="71"/>
      <c r="K43" s="71"/>
      <c r="L43" s="320"/>
      <c r="M43" s="320"/>
    </row>
    <row r="44" spans="1:13" ht="44.25" customHeight="1" x14ac:dyDescent="0.2">
      <c r="A44" s="349"/>
      <c r="B44" s="349"/>
      <c r="C44" s="349"/>
      <c r="D44" s="349"/>
      <c r="E44" s="349"/>
      <c r="F44" s="349"/>
      <c r="G44" s="349"/>
      <c r="H44" s="349"/>
      <c r="I44" s="349"/>
      <c r="J44" s="71"/>
      <c r="K44" s="71"/>
      <c r="L44" s="320"/>
      <c r="M44" s="320"/>
    </row>
    <row r="45" spans="1:13" x14ac:dyDescent="0.2">
      <c r="A45" s="349"/>
      <c r="B45" s="349"/>
      <c r="C45" s="349"/>
      <c r="D45" s="349"/>
      <c r="E45" s="349"/>
      <c r="F45" s="349" t="s">
        <v>180</v>
      </c>
      <c r="G45" s="349" t="s">
        <v>181</v>
      </c>
      <c r="H45" s="320" t="s">
        <v>183</v>
      </c>
      <c r="I45" s="320" t="s">
        <v>181</v>
      </c>
      <c r="J45" s="71"/>
      <c r="K45" s="71"/>
      <c r="L45" s="349" t="s">
        <v>186</v>
      </c>
      <c r="M45" s="349" t="s">
        <v>185</v>
      </c>
    </row>
    <row r="46" spans="1:13" ht="21" customHeight="1" x14ac:dyDescent="0.2">
      <c r="A46" s="349"/>
      <c r="B46" s="349"/>
      <c r="C46" s="349"/>
      <c r="D46" s="349"/>
      <c r="E46" s="349"/>
      <c r="F46" s="349"/>
      <c r="G46" s="349"/>
      <c r="H46" s="320"/>
      <c r="I46" s="320"/>
      <c r="J46" s="71"/>
      <c r="K46" s="71"/>
      <c r="L46" s="349"/>
      <c r="M46" s="349"/>
    </row>
    <row r="47" spans="1:13" x14ac:dyDescent="0.2">
      <c r="A47" s="321">
        <v>1</v>
      </c>
      <c r="B47" s="321"/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55"/>
      <c r="K47" s="55"/>
      <c r="L47" s="55">
        <v>9</v>
      </c>
      <c r="M47" s="55">
        <v>10</v>
      </c>
    </row>
    <row r="48" spans="1:13" ht="15" x14ac:dyDescent="0.25">
      <c r="A48" s="356" t="s">
        <v>240</v>
      </c>
      <c r="B48" s="357"/>
      <c r="C48" s="81">
        <v>4</v>
      </c>
      <c r="D48" s="82"/>
      <c r="E48" s="83"/>
      <c r="F48" s="83"/>
      <c r="G48" s="133"/>
      <c r="H48" s="83"/>
      <c r="I48" s="85">
        <v>0</v>
      </c>
      <c r="J48" s="83"/>
      <c r="K48" s="83"/>
      <c r="L48" s="131">
        <f>L49+L53</f>
        <v>16728460</v>
      </c>
      <c r="M48" s="85">
        <v>0</v>
      </c>
    </row>
    <row r="49" spans="1:13" ht="15" x14ac:dyDescent="0.25">
      <c r="A49" s="129"/>
      <c r="B49" s="130"/>
      <c r="C49" s="126"/>
      <c r="D49" s="170" t="s">
        <v>265</v>
      </c>
      <c r="E49" s="71"/>
      <c r="F49" s="71"/>
      <c r="G49" s="126"/>
      <c r="H49" s="71"/>
      <c r="I49" s="58"/>
      <c r="J49" s="71"/>
      <c r="K49" s="71"/>
      <c r="L49" s="136">
        <f>L50+L51+L52</f>
        <v>5569660</v>
      </c>
      <c r="M49" s="58"/>
    </row>
    <row r="50" spans="1:13" ht="15" x14ac:dyDescent="0.2">
      <c r="A50" s="129"/>
      <c r="B50" s="130"/>
      <c r="C50" s="126"/>
      <c r="D50" s="170"/>
      <c r="E50" s="56" t="s">
        <v>250</v>
      </c>
      <c r="F50" s="71"/>
      <c r="G50" s="126"/>
      <c r="H50" s="71"/>
      <c r="I50" s="58"/>
      <c r="J50" s="71"/>
      <c r="K50" s="71"/>
      <c r="L50" s="135">
        <v>442960</v>
      </c>
      <c r="M50" s="58"/>
    </row>
    <row r="51" spans="1:13" ht="15" x14ac:dyDescent="0.2">
      <c r="A51" s="129"/>
      <c r="B51" s="130"/>
      <c r="C51" s="126"/>
      <c r="D51" s="170"/>
      <c r="E51" s="56" t="s">
        <v>251</v>
      </c>
      <c r="F51" s="71"/>
      <c r="G51" s="126"/>
      <c r="H51" s="71"/>
      <c r="I51" s="58"/>
      <c r="J51" s="71"/>
      <c r="K51" s="71"/>
      <c r="L51" s="135">
        <v>2826800</v>
      </c>
      <c r="M51" s="58"/>
    </row>
    <row r="52" spans="1:13" ht="15" x14ac:dyDescent="0.2">
      <c r="A52" s="129"/>
      <c r="B52" s="130"/>
      <c r="C52" s="126"/>
      <c r="D52" s="170"/>
      <c r="E52" s="56" t="s">
        <v>252</v>
      </c>
      <c r="F52" s="71"/>
      <c r="G52" s="126"/>
      <c r="H52" s="71"/>
      <c r="I52" s="58"/>
      <c r="J52" s="71"/>
      <c r="K52" s="71"/>
      <c r="L52" s="135">
        <v>2299900</v>
      </c>
      <c r="M52" s="58"/>
    </row>
    <row r="53" spans="1:13" ht="15" x14ac:dyDescent="0.2">
      <c r="A53" s="182"/>
      <c r="B53" s="183"/>
      <c r="C53" s="181"/>
      <c r="D53" s="170" t="s">
        <v>308</v>
      </c>
      <c r="E53" s="56"/>
      <c r="F53" s="71"/>
      <c r="G53" s="181"/>
      <c r="H53" s="71"/>
      <c r="I53" s="58"/>
      <c r="J53" s="71"/>
      <c r="K53" s="71"/>
      <c r="L53" s="135">
        <f>L54+L55</f>
        <v>11158800</v>
      </c>
      <c r="M53" s="58"/>
    </row>
    <row r="54" spans="1:13" ht="15" x14ac:dyDescent="0.2">
      <c r="A54" s="182"/>
      <c r="B54" s="183"/>
      <c r="C54" s="181"/>
      <c r="D54" s="170"/>
      <c r="E54" s="56" t="s">
        <v>251</v>
      </c>
      <c r="F54" s="71"/>
      <c r="G54" s="181"/>
      <c r="H54" s="71"/>
      <c r="I54" s="58"/>
      <c r="J54" s="71"/>
      <c r="K54" s="71"/>
      <c r="L54" s="135">
        <v>10713800</v>
      </c>
      <c r="M54" s="58"/>
    </row>
    <row r="55" spans="1:13" ht="15" x14ac:dyDescent="0.2">
      <c r="A55" s="182"/>
      <c r="B55" s="183"/>
      <c r="C55" s="181"/>
      <c r="D55" s="170"/>
      <c r="E55" s="56" t="s">
        <v>250</v>
      </c>
      <c r="F55" s="71"/>
      <c r="G55" s="181"/>
      <c r="H55" s="71"/>
      <c r="I55" s="58"/>
      <c r="J55" s="71"/>
      <c r="K55" s="71"/>
      <c r="L55" s="135">
        <v>445000</v>
      </c>
      <c r="M55" s="58"/>
    </row>
    <row r="56" spans="1:13" s="84" customFormat="1" ht="15" x14ac:dyDescent="0.25">
      <c r="A56" s="356" t="s">
        <v>241</v>
      </c>
      <c r="B56" s="357"/>
      <c r="C56" s="81">
        <v>5</v>
      </c>
      <c r="D56" s="172"/>
      <c r="E56" s="71"/>
      <c r="F56" s="177"/>
      <c r="G56" s="126"/>
      <c r="H56" s="71"/>
      <c r="I56" s="58"/>
      <c r="J56" s="71"/>
      <c r="K56" s="71"/>
      <c r="L56" s="131">
        <f>L57</f>
        <v>2739200</v>
      </c>
      <c r="M56" s="58"/>
    </row>
    <row r="57" spans="1:13" s="84" customFormat="1" ht="15" x14ac:dyDescent="0.25">
      <c r="A57" s="127"/>
      <c r="B57" s="128"/>
      <c r="C57" s="81"/>
      <c r="D57" s="171">
        <v>7202042016</v>
      </c>
      <c r="E57" s="56" t="s">
        <v>250</v>
      </c>
      <c r="F57" s="71"/>
      <c r="G57" s="126"/>
      <c r="H57" s="71"/>
      <c r="I57" s="58"/>
      <c r="J57" s="71"/>
      <c r="K57" s="71"/>
      <c r="L57" s="132">
        <v>2739200</v>
      </c>
      <c r="M57" s="58"/>
    </row>
    <row r="58" spans="1:13" s="84" customFormat="1" ht="14.25" customHeight="1" x14ac:dyDescent="0.25">
      <c r="A58" s="356" t="s">
        <v>242</v>
      </c>
      <c r="B58" s="357"/>
      <c r="C58" s="81">
        <v>2</v>
      </c>
      <c r="D58" s="172"/>
      <c r="E58" s="83"/>
      <c r="F58" s="83"/>
      <c r="G58" s="85"/>
      <c r="H58" s="83"/>
      <c r="I58" s="85">
        <v>0</v>
      </c>
      <c r="J58" s="83"/>
      <c r="K58" s="83"/>
      <c r="L58" s="131">
        <f>L59+L60+L61</f>
        <v>2577100</v>
      </c>
      <c r="M58" s="85"/>
    </row>
    <row r="59" spans="1:13" s="84" customFormat="1" ht="14.25" customHeight="1" x14ac:dyDescent="0.25">
      <c r="A59" s="178"/>
      <c r="B59" s="179"/>
      <c r="C59" s="81"/>
      <c r="D59" s="172">
        <v>7201042082</v>
      </c>
      <c r="E59" s="180" t="s">
        <v>250</v>
      </c>
      <c r="F59" s="83"/>
      <c r="G59" s="85"/>
      <c r="H59" s="83"/>
      <c r="I59" s="85"/>
      <c r="J59" s="83"/>
      <c r="K59" s="83"/>
      <c r="L59" s="131">
        <v>2427300</v>
      </c>
      <c r="M59" s="85"/>
    </row>
    <row r="60" spans="1:13" s="84" customFormat="1" ht="14.25" customHeight="1" x14ac:dyDescent="0.25">
      <c r="A60" s="178"/>
      <c r="B60" s="179"/>
      <c r="C60" s="81"/>
      <c r="D60" s="172">
        <v>7201042082</v>
      </c>
      <c r="E60" s="180" t="s">
        <v>251</v>
      </c>
      <c r="F60" s="83"/>
      <c r="G60" s="85"/>
      <c r="H60" s="83"/>
      <c r="I60" s="85"/>
      <c r="J60" s="83"/>
      <c r="K60" s="83"/>
      <c r="L60" s="131">
        <v>138600</v>
      </c>
      <c r="M60" s="85"/>
    </row>
    <row r="61" spans="1:13" s="84" customFormat="1" ht="14.25" customHeight="1" x14ac:dyDescent="0.25">
      <c r="A61" s="144"/>
      <c r="B61" s="145"/>
      <c r="C61" s="81"/>
      <c r="D61" s="172">
        <v>7201042082</v>
      </c>
      <c r="E61" s="56" t="s">
        <v>252</v>
      </c>
      <c r="F61" s="83"/>
      <c r="G61" s="83"/>
      <c r="H61" s="83"/>
      <c r="I61" s="85"/>
      <c r="J61" s="83"/>
      <c r="K61" s="83"/>
      <c r="L61" s="131">
        <v>11200</v>
      </c>
      <c r="M61" s="85"/>
    </row>
    <row r="62" spans="1:13" ht="15" x14ac:dyDescent="0.2">
      <c r="A62" s="358"/>
      <c r="B62" s="359"/>
      <c r="C62" s="55"/>
      <c r="D62" s="82"/>
      <c r="E62" s="71"/>
      <c r="F62" s="71"/>
      <c r="G62" s="58"/>
      <c r="H62" s="71"/>
      <c r="I62" s="58"/>
      <c r="J62" s="71"/>
      <c r="K62" s="71"/>
      <c r="L62" s="132"/>
      <c r="M62" s="58"/>
    </row>
    <row r="63" spans="1:13" ht="15" x14ac:dyDescent="0.25">
      <c r="F63" s="54" t="s">
        <v>187</v>
      </c>
      <c r="G63" s="85"/>
      <c r="H63" s="81" t="s">
        <v>98</v>
      </c>
      <c r="I63" s="85">
        <f>I48+I56+I58</f>
        <v>0</v>
      </c>
      <c r="J63" s="85">
        <f>J48+J56+J58</f>
        <v>0</v>
      </c>
      <c r="K63" s="85">
        <f>K48+K56+K58</f>
        <v>0</v>
      </c>
      <c r="L63" s="131">
        <f>L48+L56+L58</f>
        <v>22044760</v>
      </c>
      <c r="M63" s="85">
        <f>M48+M56+M58</f>
        <v>0</v>
      </c>
    </row>
    <row r="65" spans="1:13" x14ac:dyDescent="0.2">
      <c r="L65" s="134"/>
    </row>
    <row r="66" spans="1:13" x14ac:dyDescent="0.2">
      <c r="L66" s="134"/>
    </row>
    <row r="67" spans="1:13" x14ac:dyDescent="0.2">
      <c r="L67" s="134"/>
    </row>
    <row r="68" spans="1:13" x14ac:dyDescent="0.2">
      <c r="A68" s="347" t="s">
        <v>188</v>
      </c>
      <c r="B68" s="347"/>
      <c r="C68" s="347"/>
      <c r="D68" s="347"/>
      <c r="F68" s="72"/>
      <c r="G68" s="72"/>
      <c r="I68" s="254" t="s">
        <v>297</v>
      </c>
      <c r="J68" s="254"/>
      <c r="K68" s="254"/>
      <c r="L68" s="254"/>
      <c r="M68" s="254"/>
    </row>
    <row r="69" spans="1:13" x14ac:dyDescent="0.2">
      <c r="F69" s="352" t="s">
        <v>145</v>
      </c>
      <c r="G69" s="352"/>
      <c r="I69" s="352" t="s">
        <v>4</v>
      </c>
      <c r="J69" s="352"/>
      <c r="K69" s="352"/>
      <c r="L69" s="352"/>
      <c r="M69" s="352"/>
    </row>
    <row r="72" spans="1:13" x14ac:dyDescent="0.2">
      <c r="A72" s="347" t="s">
        <v>189</v>
      </c>
      <c r="B72" s="347"/>
      <c r="C72" s="347"/>
      <c r="D72" s="347"/>
      <c r="F72" s="254"/>
      <c r="G72" s="254"/>
      <c r="I72" s="254" t="s">
        <v>298</v>
      </c>
      <c r="J72" s="254"/>
      <c r="K72" s="254"/>
      <c r="L72" s="254"/>
      <c r="M72" s="254"/>
    </row>
    <row r="73" spans="1:13" x14ac:dyDescent="0.2">
      <c r="F73" s="352" t="s">
        <v>145</v>
      </c>
      <c r="G73" s="352"/>
      <c r="I73" s="352" t="s">
        <v>190</v>
      </c>
      <c r="J73" s="352"/>
      <c r="K73" s="352"/>
      <c r="L73" s="352"/>
      <c r="M73" s="352"/>
    </row>
    <row r="76" spans="1:13" x14ac:dyDescent="0.2">
      <c r="A76" s="369" t="s">
        <v>191</v>
      </c>
      <c r="B76" s="369"/>
      <c r="C76" s="369"/>
      <c r="F76" s="254"/>
      <c r="G76" s="254"/>
      <c r="I76" s="254" t="s">
        <v>299</v>
      </c>
      <c r="J76" s="254"/>
      <c r="K76" s="254"/>
      <c r="L76" s="254"/>
      <c r="M76" s="254"/>
    </row>
    <row r="77" spans="1:13" ht="14.25" customHeight="1" x14ac:dyDescent="0.2">
      <c r="A77" s="369"/>
      <c r="B77" s="369"/>
      <c r="C77" s="369"/>
      <c r="F77" s="352" t="s">
        <v>145</v>
      </c>
      <c r="G77" s="352"/>
      <c r="I77" s="352" t="s">
        <v>4</v>
      </c>
      <c r="J77" s="352"/>
      <c r="K77" s="352"/>
      <c r="L77" s="352"/>
      <c r="M77" s="352"/>
    </row>
    <row r="80" spans="1:13" x14ac:dyDescent="0.2">
      <c r="A80" s="254" t="s">
        <v>192</v>
      </c>
      <c r="B80" s="254"/>
      <c r="C80" s="254"/>
      <c r="D80" s="254"/>
      <c r="E80" s="254"/>
      <c r="F80" s="254"/>
      <c r="G80" s="54" t="s">
        <v>193</v>
      </c>
    </row>
    <row r="83" spans="1:13" ht="15" thickBot="1" x14ac:dyDescent="0.25"/>
    <row r="84" spans="1:13" x14ac:dyDescent="0.2">
      <c r="A84" s="360" t="s">
        <v>194</v>
      </c>
      <c r="B84" s="361"/>
      <c r="C84" s="361"/>
      <c r="D84" s="361"/>
      <c r="E84" s="361"/>
      <c r="F84" s="361"/>
      <c r="G84" s="361"/>
      <c r="H84" s="361"/>
      <c r="I84" s="361"/>
      <c r="J84" s="361"/>
      <c r="K84" s="361"/>
      <c r="L84" s="361"/>
      <c r="M84" s="362"/>
    </row>
    <row r="85" spans="1:13" ht="6" customHeight="1" x14ac:dyDescent="0.2">
      <c r="A85" s="363"/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5"/>
    </row>
    <row r="86" spans="1:13" hidden="1" x14ac:dyDescent="0.2">
      <c r="A86" s="363"/>
      <c r="B86" s="364"/>
      <c r="C86" s="364"/>
      <c r="D86" s="364"/>
      <c r="E86" s="364"/>
      <c r="F86" s="364"/>
      <c r="G86" s="364"/>
      <c r="H86" s="364"/>
      <c r="I86" s="364"/>
      <c r="J86" s="364"/>
      <c r="K86" s="364"/>
      <c r="L86" s="364"/>
      <c r="M86" s="365"/>
    </row>
    <row r="87" spans="1:13" hidden="1" x14ac:dyDescent="0.2">
      <c r="A87" s="363"/>
      <c r="B87" s="364"/>
      <c r="C87" s="364"/>
      <c r="D87" s="364"/>
      <c r="E87" s="364"/>
      <c r="F87" s="364"/>
      <c r="G87" s="364"/>
      <c r="H87" s="364"/>
      <c r="I87" s="364"/>
      <c r="J87" s="364"/>
      <c r="K87" s="364"/>
      <c r="L87" s="364"/>
      <c r="M87" s="365"/>
    </row>
    <row r="88" spans="1:13" hidden="1" x14ac:dyDescent="0.2">
      <c r="A88" s="363"/>
      <c r="B88" s="364"/>
      <c r="C88" s="364"/>
      <c r="D88" s="364"/>
      <c r="E88" s="364"/>
      <c r="F88" s="364"/>
      <c r="G88" s="364"/>
      <c r="H88" s="364"/>
      <c r="I88" s="364"/>
      <c r="J88" s="364"/>
      <c r="K88" s="364"/>
      <c r="L88" s="364"/>
      <c r="M88" s="365"/>
    </row>
    <row r="89" spans="1:13" x14ac:dyDescent="0.2">
      <c r="A89" s="73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5"/>
    </row>
    <row r="90" spans="1:13" x14ac:dyDescent="0.2">
      <c r="A90" s="366" t="s">
        <v>195</v>
      </c>
      <c r="B90" s="367"/>
      <c r="C90" s="76"/>
      <c r="D90" s="72"/>
      <c r="E90" s="74"/>
      <c r="F90" s="72"/>
      <c r="G90" s="72"/>
      <c r="H90" s="72"/>
      <c r="I90" s="74"/>
      <c r="J90" s="74"/>
      <c r="K90" s="74"/>
      <c r="L90" s="72"/>
      <c r="M90" s="75"/>
    </row>
    <row r="91" spans="1:13" x14ac:dyDescent="0.2">
      <c r="A91" s="366"/>
      <c r="B91" s="367"/>
      <c r="C91" s="77" t="s">
        <v>196</v>
      </c>
      <c r="D91" s="77" t="s">
        <v>145</v>
      </c>
      <c r="E91" s="74"/>
      <c r="F91" s="368" t="s">
        <v>4</v>
      </c>
      <c r="G91" s="368"/>
      <c r="H91" s="368"/>
      <c r="I91" s="74"/>
      <c r="J91" s="74"/>
      <c r="K91" s="74"/>
      <c r="L91" s="77" t="s">
        <v>197</v>
      </c>
      <c r="M91" s="75"/>
    </row>
    <row r="92" spans="1:13" x14ac:dyDescent="0.2">
      <c r="A92" s="73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5"/>
    </row>
    <row r="93" spans="1:13" x14ac:dyDescent="0.2">
      <c r="A93" s="73" t="s">
        <v>198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5"/>
    </row>
    <row r="94" spans="1:13" ht="15" thickBot="1" x14ac:dyDescent="0.25">
      <c r="A94" s="78"/>
      <c r="B94" s="79"/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80"/>
    </row>
  </sheetData>
  <mergeCells count="78">
    <mergeCell ref="F73:G73"/>
    <mergeCell ref="I72:M72"/>
    <mergeCell ref="I73:M73"/>
    <mergeCell ref="F76:G76"/>
    <mergeCell ref="I76:M76"/>
    <mergeCell ref="A84:M88"/>
    <mergeCell ref="A90:B91"/>
    <mergeCell ref="F91:H91"/>
    <mergeCell ref="F77:G77"/>
    <mergeCell ref="I77:M77"/>
    <mergeCell ref="A76:C77"/>
    <mergeCell ref="A80:B80"/>
    <mergeCell ref="C80:F80"/>
    <mergeCell ref="I69:M69"/>
    <mergeCell ref="A72:D72"/>
    <mergeCell ref="F72:G72"/>
    <mergeCell ref="A48:B48"/>
    <mergeCell ref="A56:B56"/>
    <mergeCell ref="A58:B58"/>
    <mergeCell ref="A68:D68"/>
    <mergeCell ref="A62:B62"/>
    <mergeCell ref="F69:G69"/>
    <mergeCell ref="A47:B47"/>
    <mergeCell ref="I68:M68"/>
    <mergeCell ref="A37:E37"/>
    <mergeCell ref="H39:M39"/>
    <mergeCell ref="D39:G39"/>
    <mergeCell ref="A42:B46"/>
    <mergeCell ref="C42:C46"/>
    <mergeCell ref="D42:D46"/>
    <mergeCell ref="E42:E46"/>
    <mergeCell ref="F42:G44"/>
    <mergeCell ref="F45:F46"/>
    <mergeCell ref="G45:G46"/>
    <mergeCell ref="H42:I44"/>
    <mergeCell ref="H45:H46"/>
    <mergeCell ref="I45:I46"/>
    <mergeCell ref="L42:M44"/>
    <mergeCell ref="L45:L46"/>
    <mergeCell ref="M45:M46"/>
    <mergeCell ref="A36:E36"/>
    <mergeCell ref="G36:K36"/>
    <mergeCell ref="L36:M36"/>
    <mergeCell ref="L37:M37"/>
    <mergeCell ref="A31:C31"/>
    <mergeCell ref="D31:F31"/>
    <mergeCell ref="A33:F34"/>
    <mergeCell ref="D24:F25"/>
    <mergeCell ref="E26:F26"/>
    <mergeCell ref="A24:C24"/>
    <mergeCell ref="A27:C27"/>
    <mergeCell ref="D27:F27"/>
    <mergeCell ref="A29:C29"/>
    <mergeCell ref="D29:F29"/>
    <mergeCell ref="H2:L2"/>
    <mergeCell ref="G3:M3"/>
    <mergeCell ref="G4:M8"/>
    <mergeCell ref="G10:H10"/>
    <mergeCell ref="L10:M10"/>
    <mergeCell ref="G12:M12"/>
    <mergeCell ref="B14:L18"/>
    <mergeCell ref="L20:M20"/>
    <mergeCell ref="L21:M21"/>
    <mergeCell ref="H22:K22"/>
    <mergeCell ref="L22:M22"/>
    <mergeCell ref="B22:F22"/>
    <mergeCell ref="H24:K24"/>
    <mergeCell ref="L24:M24"/>
    <mergeCell ref="G26:K26"/>
    <mergeCell ref="L26:M26"/>
    <mergeCell ref="G27:K27"/>
    <mergeCell ref="L27:M27"/>
    <mergeCell ref="G29:K29"/>
    <mergeCell ref="L29:M29"/>
    <mergeCell ref="G31:K31"/>
    <mergeCell ref="L31:M31"/>
    <mergeCell ref="G33:K33"/>
    <mergeCell ref="L33:M33"/>
  </mergeCells>
  <pageMargins left="0.7" right="0.7" top="0.75" bottom="0.75" header="0.3" footer="0.3"/>
  <pageSetup paperSize="9" scale="47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tabSelected="1" view="pageBreakPreview" topLeftCell="A16" zoomScaleNormal="100" zoomScaleSheetLayoutView="100" workbookViewId="0">
      <selection activeCell="H7" sqref="H7"/>
    </sheetView>
  </sheetViews>
  <sheetFormatPr defaultRowHeight="14.25" x14ac:dyDescent="0.2"/>
  <cols>
    <col min="1" max="4" width="9.140625" style="54"/>
    <col min="5" max="5" width="13.140625" style="54" customWidth="1"/>
    <col min="6" max="6" width="13.28515625" style="54" customWidth="1"/>
    <col min="7" max="7" width="14" style="54" customWidth="1"/>
    <col min="8" max="8" width="14.140625" style="54" customWidth="1"/>
    <col min="9" max="9" width="12.42578125" style="54" customWidth="1"/>
    <col min="10" max="10" width="13.85546875" style="54" customWidth="1"/>
    <col min="11" max="11" width="13.140625" style="54" customWidth="1"/>
    <col min="12" max="13" width="13" style="54" customWidth="1"/>
    <col min="14" max="14" width="9.140625" style="54"/>
    <col min="15" max="15" width="3" style="54" customWidth="1"/>
    <col min="16" max="16384" width="9.140625" style="54"/>
  </cols>
  <sheetData>
    <row r="2" spans="1:15" x14ac:dyDescent="0.2">
      <c r="F2" s="324" t="s">
        <v>199</v>
      </c>
      <c r="G2" s="324"/>
      <c r="H2" s="324"/>
      <c r="I2" s="324"/>
      <c r="J2" s="324"/>
    </row>
    <row r="3" spans="1:15" x14ac:dyDescent="0.2">
      <c r="E3" s="324" t="s">
        <v>204</v>
      </c>
      <c r="F3" s="324"/>
      <c r="G3" s="324"/>
      <c r="H3" s="324"/>
      <c r="I3" s="324"/>
      <c r="J3" s="324"/>
      <c r="K3" s="324"/>
    </row>
    <row r="4" spans="1:15" x14ac:dyDescent="0.2">
      <c r="G4" s="324" t="s">
        <v>309</v>
      </c>
      <c r="H4" s="324"/>
      <c r="I4" s="324"/>
    </row>
    <row r="6" spans="1:15" x14ac:dyDescent="0.2">
      <c r="L6" s="327" t="s">
        <v>200</v>
      </c>
      <c r="M6" s="327"/>
      <c r="N6" s="86"/>
    </row>
    <row r="9" spans="1:15" ht="15" customHeight="1" x14ac:dyDescent="0.2">
      <c r="A9" s="349" t="s">
        <v>19</v>
      </c>
      <c r="B9" s="349"/>
      <c r="C9" s="349" t="s">
        <v>86</v>
      </c>
      <c r="D9" s="349" t="s">
        <v>203</v>
      </c>
      <c r="E9" s="349" t="s">
        <v>201</v>
      </c>
      <c r="F9" s="349"/>
      <c r="G9" s="349"/>
      <c r="H9" s="349"/>
      <c r="I9" s="349"/>
      <c r="J9" s="349"/>
      <c r="K9" s="349"/>
      <c r="L9" s="349"/>
      <c r="M9" s="349"/>
      <c r="N9" s="87"/>
      <c r="O9" s="87"/>
    </row>
    <row r="10" spans="1:15" ht="15" customHeight="1" x14ac:dyDescent="0.2">
      <c r="A10" s="349"/>
      <c r="B10" s="349"/>
      <c r="C10" s="349"/>
      <c r="D10" s="349"/>
      <c r="E10" s="349" t="s">
        <v>202</v>
      </c>
      <c r="F10" s="349"/>
      <c r="G10" s="349"/>
      <c r="H10" s="349" t="s">
        <v>247</v>
      </c>
      <c r="I10" s="349"/>
      <c r="J10" s="349"/>
      <c r="K10" s="349" t="s">
        <v>248</v>
      </c>
      <c r="L10" s="349"/>
      <c r="M10" s="349"/>
      <c r="N10" s="87"/>
      <c r="O10" s="87"/>
    </row>
    <row r="11" spans="1:15" x14ac:dyDescent="0.2">
      <c r="A11" s="349"/>
      <c r="B11" s="349"/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87"/>
      <c r="O11" s="87"/>
    </row>
    <row r="12" spans="1:15" ht="64.5" customHeight="1" x14ac:dyDescent="0.2">
      <c r="A12" s="349"/>
      <c r="B12" s="349"/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87"/>
      <c r="O12" s="87"/>
    </row>
    <row r="13" spans="1:15" ht="15" customHeight="1" x14ac:dyDescent="0.2">
      <c r="A13" s="349"/>
      <c r="B13" s="349"/>
      <c r="C13" s="349"/>
      <c r="D13" s="349"/>
      <c r="E13" s="349" t="s">
        <v>310</v>
      </c>
      <c r="F13" s="349" t="s">
        <v>311</v>
      </c>
      <c r="G13" s="349" t="s">
        <v>312</v>
      </c>
      <c r="H13" s="349" t="s">
        <v>279</v>
      </c>
      <c r="I13" s="349" t="s">
        <v>280</v>
      </c>
      <c r="J13" s="349" t="s">
        <v>281</v>
      </c>
      <c r="K13" s="349" t="s">
        <v>279</v>
      </c>
      <c r="L13" s="349" t="s">
        <v>280</v>
      </c>
      <c r="M13" s="349" t="s">
        <v>281</v>
      </c>
    </row>
    <row r="14" spans="1:15" x14ac:dyDescent="0.2">
      <c r="A14" s="349"/>
      <c r="B14" s="349"/>
      <c r="C14" s="349"/>
      <c r="D14" s="349"/>
      <c r="E14" s="349"/>
      <c r="F14" s="349"/>
      <c r="G14" s="349"/>
      <c r="H14" s="349"/>
      <c r="I14" s="349"/>
      <c r="J14" s="349"/>
      <c r="K14" s="349"/>
      <c r="L14" s="349"/>
      <c r="M14" s="349"/>
    </row>
    <row r="15" spans="1:15" ht="33" customHeight="1" x14ac:dyDescent="0.2">
      <c r="A15" s="349"/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</row>
    <row r="16" spans="1:15" x14ac:dyDescent="0.2">
      <c r="A16" s="321">
        <v>1</v>
      </c>
      <c r="B16" s="321"/>
      <c r="C16" s="55">
        <v>2</v>
      </c>
      <c r="D16" s="55">
        <v>3</v>
      </c>
      <c r="E16" s="55">
        <v>4</v>
      </c>
      <c r="F16" s="55">
        <v>5</v>
      </c>
      <c r="G16" s="55">
        <v>6</v>
      </c>
      <c r="H16" s="55">
        <v>7</v>
      </c>
      <c r="I16" s="55">
        <v>8</v>
      </c>
      <c r="J16" s="55">
        <v>9</v>
      </c>
      <c r="K16" s="55">
        <v>10</v>
      </c>
      <c r="L16" s="55">
        <v>11</v>
      </c>
      <c r="M16" s="55">
        <v>12</v>
      </c>
    </row>
    <row r="17" spans="1:13" x14ac:dyDescent="0.2">
      <c r="A17" s="349" t="s">
        <v>205</v>
      </c>
      <c r="B17" s="349"/>
      <c r="C17" s="370" t="s">
        <v>206</v>
      </c>
      <c r="D17" s="371" t="s">
        <v>98</v>
      </c>
      <c r="E17" s="372">
        <f t="shared" ref="E17:G17" si="0">E22+E26</f>
        <v>0</v>
      </c>
      <c r="F17" s="372">
        <f t="shared" si="0"/>
        <v>0</v>
      </c>
      <c r="G17" s="372">
        <f t="shared" si="0"/>
        <v>0</v>
      </c>
      <c r="H17" s="372">
        <f>H22+H26</f>
        <v>0</v>
      </c>
      <c r="I17" s="372">
        <f t="shared" ref="I17:M17" si="1">I22+I26</f>
        <v>0</v>
      </c>
      <c r="J17" s="372">
        <f t="shared" si="1"/>
        <v>0</v>
      </c>
      <c r="K17" s="372">
        <f t="shared" si="1"/>
        <v>0</v>
      </c>
      <c r="L17" s="372">
        <f t="shared" si="1"/>
        <v>0</v>
      </c>
      <c r="M17" s="372">
        <f t="shared" si="1"/>
        <v>0</v>
      </c>
    </row>
    <row r="18" spans="1:13" x14ac:dyDescent="0.2">
      <c r="A18" s="349"/>
      <c r="B18" s="349"/>
      <c r="C18" s="370"/>
      <c r="D18" s="371"/>
      <c r="E18" s="372"/>
      <c r="F18" s="372"/>
      <c r="G18" s="372"/>
      <c r="H18" s="372"/>
      <c r="I18" s="372"/>
      <c r="J18" s="372"/>
      <c r="K18" s="372"/>
      <c r="L18" s="372"/>
      <c r="M18" s="372"/>
    </row>
    <row r="19" spans="1:13" x14ac:dyDescent="0.2">
      <c r="A19" s="349"/>
      <c r="B19" s="349"/>
      <c r="C19" s="370"/>
      <c r="D19" s="371"/>
      <c r="E19" s="372"/>
      <c r="F19" s="372"/>
      <c r="G19" s="372"/>
      <c r="H19" s="372"/>
      <c r="I19" s="372"/>
      <c r="J19" s="372"/>
      <c r="K19" s="372"/>
      <c r="L19" s="372"/>
      <c r="M19" s="372"/>
    </row>
    <row r="20" spans="1:13" ht="13.5" customHeight="1" x14ac:dyDescent="0.2">
      <c r="A20" s="349"/>
      <c r="B20" s="349"/>
      <c r="C20" s="370"/>
      <c r="D20" s="371"/>
      <c r="E20" s="372"/>
      <c r="F20" s="372"/>
      <c r="G20" s="372"/>
      <c r="H20" s="372"/>
      <c r="I20" s="372"/>
      <c r="J20" s="372"/>
      <c r="K20" s="372"/>
      <c r="L20" s="372"/>
      <c r="M20" s="372"/>
    </row>
    <row r="21" spans="1:13" hidden="1" x14ac:dyDescent="0.2">
      <c r="A21" s="349"/>
      <c r="B21" s="349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</row>
    <row r="22" spans="1:13" x14ac:dyDescent="0.2">
      <c r="A22" s="349" t="s">
        <v>207</v>
      </c>
      <c r="B22" s="349"/>
      <c r="C22" s="373">
        <v>1001</v>
      </c>
      <c r="D22" s="373" t="s">
        <v>98</v>
      </c>
      <c r="E22" s="374">
        <f>H22+K22</f>
        <v>0</v>
      </c>
      <c r="F22" s="374">
        <f>I22+L22</f>
        <v>0</v>
      </c>
      <c r="G22" s="374">
        <f>J22+M22</f>
        <v>0</v>
      </c>
      <c r="H22" s="374">
        <v>0</v>
      </c>
      <c r="I22" s="374">
        <v>0</v>
      </c>
      <c r="J22" s="374">
        <v>0</v>
      </c>
      <c r="K22" s="374">
        <v>0</v>
      </c>
      <c r="L22" s="374">
        <v>0</v>
      </c>
      <c r="M22" s="374">
        <v>0</v>
      </c>
    </row>
    <row r="23" spans="1:13" x14ac:dyDescent="0.2">
      <c r="A23" s="349"/>
      <c r="B23" s="349"/>
      <c r="C23" s="373"/>
      <c r="D23" s="373"/>
      <c r="E23" s="374"/>
      <c r="F23" s="374"/>
      <c r="G23" s="374"/>
      <c r="H23" s="374"/>
      <c r="I23" s="374"/>
      <c r="J23" s="374"/>
      <c r="K23" s="374"/>
      <c r="L23" s="374"/>
      <c r="M23" s="374"/>
    </row>
    <row r="24" spans="1:13" x14ac:dyDescent="0.2">
      <c r="A24" s="349"/>
      <c r="B24" s="349"/>
      <c r="C24" s="373"/>
      <c r="D24" s="373"/>
      <c r="E24" s="374"/>
      <c r="F24" s="374"/>
      <c r="G24" s="374"/>
      <c r="H24" s="374"/>
      <c r="I24" s="374"/>
      <c r="J24" s="374"/>
      <c r="K24" s="374"/>
      <c r="L24" s="374"/>
      <c r="M24" s="374"/>
    </row>
    <row r="25" spans="1:13" x14ac:dyDescent="0.2">
      <c r="A25" s="349"/>
      <c r="B25" s="349"/>
      <c r="C25" s="373"/>
      <c r="D25" s="373"/>
      <c r="E25" s="374"/>
      <c r="F25" s="374"/>
      <c r="G25" s="374"/>
      <c r="H25" s="374"/>
      <c r="I25" s="374"/>
      <c r="J25" s="374"/>
      <c r="K25" s="374"/>
      <c r="L25" s="374"/>
      <c r="M25" s="374"/>
    </row>
    <row r="26" spans="1:13" x14ac:dyDescent="0.2">
      <c r="A26" s="349" t="s">
        <v>208</v>
      </c>
      <c r="B26" s="349"/>
      <c r="C26" s="371">
        <v>2001</v>
      </c>
      <c r="D26" s="371">
        <v>2017</v>
      </c>
      <c r="E26" s="374">
        <f>+H26+K26</f>
        <v>0</v>
      </c>
      <c r="F26" s="374">
        <f>I26+L26</f>
        <v>0</v>
      </c>
      <c r="G26" s="374">
        <f>J26+M26</f>
        <v>0</v>
      </c>
      <c r="H26" s="374">
        <v>0</v>
      </c>
      <c r="I26" s="374">
        <v>0</v>
      </c>
      <c r="J26" s="374">
        <v>0</v>
      </c>
      <c r="K26" s="374">
        <v>0</v>
      </c>
      <c r="L26" s="374">
        <v>0</v>
      </c>
      <c r="M26" s="374">
        <v>0</v>
      </c>
    </row>
    <row r="27" spans="1:13" x14ac:dyDescent="0.2">
      <c r="A27" s="349"/>
      <c r="B27" s="349"/>
      <c r="C27" s="371"/>
      <c r="D27" s="371"/>
      <c r="E27" s="374"/>
      <c r="F27" s="374"/>
      <c r="G27" s="374"/>
      <c r="H27" s="374"/>
      <c r="I27" s="374"/>
      <c r="J27" s="374"/>
      <c r="K27" s="374"/>
      <c r="L27" s="374"/>
      <c r="M27" s="374"/>
    </row>
    <row r="28" spans="1:13" x14ac:dyDescent="0.2">
      <c r="A28" s="349"/>
      <c r="B28" s="349"/>
      <c r="C28" s="371"/>
      <c r="D28" s="371"/>
      <c r="E28" s="374"/>
      <c r="F28" s="374"/>
      <c r="G28" s="374"/>
      <c r="H28" s="374"/>
      <c r="I28" s="374"/>
      <c r="J28" s="374"/>
      <c r="K28" s="374"/>
      <c r="L28" s="374"/>
      <c r="M28" s="374"/>
    </row>
    <row r="29" spans="1:13" x14ac:dyDescent="0.2">
      <c r="A29" s="349"/>
      <c r="B29" s="349"/>
      <c r="C29" s="371"/>
      <c r="D29" s="371"/>
      <c r="E29" s="374"/>
      <c r="F29" s="374"/>
      <c r="G29" s="374"/>
      <c r="H29" s="374"/>
      <c r="I29" s="374"/>
      <c r="J29" s="374"/>
      <c r="K29" s="374"/>
      <c r="L29" s="374"/>
      <c r="M29" s="374"/>
    </row>
    <row r="33" spans="1:8" ht="14.25" customHeight="1" x14ac:dyDescent="0.2">
      <c r="A33" s="375" t="s">
        <v>143</v>
      </c>
      <c r="B33" s="375"/>
      <c r="C33" s="375"/>
      <c r="D33" s="375"/>
      <c r="E33" s="375"/>
      <c r="F33" s="52"/>
      <c r="G33" s="377" t="s">
        <v>282</v>
      </c>
      <c r="H33" s="377"/>
    </row>
    <row r="34" spans="1:8" ht="15" customHeight="1" x14ac:dyDescent="0.2">
      <c r="A34" s="375" t="s">
        <v>144</v>
      </c>
      <c r="B34" s="375"/>
      <c r="C34" s="375"/>
      <c r="D34" s="51"/>
      <c r="E34" s="50"/>
      <c r="F34" s="49" t="s">
        <v>145</v>
      </c>
      <c r="G34" s="378" t="s">
        <v>4</v>
      </c>
      <c r="H34" s="378"/>
    </row>
    <row r="35" spans="1:8" ht="15" customHeight="1" x14ac:dyDescent="0.2">
      <c r="A35" s="51"/>
      <c r="B35" s="51"/>
      <c r="C35" s="51"/>
      <c r="D35" s="51"/>
      <c r="E35" s="50"/>
      <c r="F35" s="49"/>
      <c r="G35" s="53"/>
      <c r="H35" s="53"/>
    </row>
    <row r="36" spans="1:8" ht="15" customHeight="1" x14ac:dyDescent="0.2">
      <c r="A36" s="380" t="s">
        <v>249</v>
      </c>
      <c r="B36" s="380"/>
      <c r="C36" s="380"/>
      <c r="D36" s="380"/>
      <c r="E36" s="380"/>
      <c r="F36" s="52"/>
      <c r="G36" s="377" t="s">
        <v>276</v>
      </c>
      <c r="H36" s="377"/>
    </row>
    <row r="37" spans="1:8" ht="15" customHeight="1" x14ac:dyDescent="0.2">
      <c r="A37" s="380"/>
      <c r="B37" s="380"/>
      <c r="C37" s="380"/>
      <c r="D37" s="380"/>
      <c r="E37" s="380"/>
      <c r="F37" s="49" t="s">
        <v>145</v>
      </c>
      <c r="G37" s="379" t="s">
        <v>4</v>
      </c>
      <c r="H37" s="379"/>
    </row>
    <row r="38" spans="1:8" ht="15" customHeight="1" x14ac:dyDescent="0.2">
      <c r="A38" s="88"/>
      <c r="B38" s="88"/>
      <c r="C38" s="88"/>
      <c r="D38" s="88"/>
      <c r="E38" s="88"/>
      <c r="F38" s="49"/>
      <c r="G38" s="53"/>
      <c r="H38" s="53"/>
    </row>
    <row r="39" spans="1:8" ht="15" customHeight="1" x14ac:dyDescent="0.2">
      <c r="A39" s="375" t="s">
        <v>189</v>
      </c>
      <c r="B39" s="375"/>
      <c r="C39" s="375"/>
      <c r="D39" s="375"/>
      <c r="E39" s="375"/>
      <c r="F39" s="52"/>
      <c r="G39" s="377" t="s">
        <v>295</v>
      </c>
      <c r="H39" s="377"/>
    </row>
    <row r="40" spans="1:8" ht="15" customHeight="1" x14ac:dyDescent="0.2">
      <c r="A40" s="51"/>
      <c r="B40" s="51"/>
      <c r="C40" s="51"/>
      <c r="D40" s="51"/>
      <c r="E40" s="49"/>
      <c r="F40" s="49" t="s">
        <v>145</v>
      </c>
      <c r="G40" s="378" t="s">
        <v>4</v>
      </c>
      <c r="H40" s="378"/>
    </row>
    <row r="41" spans="1:8" ht="15" customHeight="1" x14ac:dyDescent="0.2">
      <c r="A41" s="51"/>
      <c r="B41" s="51"/>
      <c r="C41" s="51"/>
      <c r="D41" s="51"/>
      <c r="E41" s="49"/>
      <c r="F41" s="49"/>
      <c r="G41" s="53"/>
      <c r="H41" s="53"/>
    </row>
    <row r="42" spans="1:8" ht="14.25" customHeight="1" x14ac:dyDescent="0.2">
      <c r="A42" s="375" t="s">
        <v>146</v>
      </c>
      <c r="B42" s="375"/>
      <c r="C42" s="375"/>
      <c r="D42" s="375"/>
      <c r="E42" s="375"/>
      <c r="F42" s="52"/>
      <c r="G42" s="377" t="s">
        <v>299</v>
      </c>
      <c r="H42" s="377"/>
    </row>
    <row r="43" spans="1:8" x14ac:dyDescent="0.2">
      <c r="A43" s="375" t="s">
        <v>305</v>
      </c>
      <c r="B43" s="375"/>
      <c r="C43" s="51"/>
      <c r="D43" s="51"/>
      <c r="E43" s="49"/>
      <c r="F43" s="49" t="s">
        <v>145</v>
      </c>
      <c r="G43" s="378" t="s">
        <v>4</v>
      </c>
      <c r="H43" s="378"/>
    </row>
    <row r="44" spans="1:8" ht="14.25" customHeight="1" x14ac:dyDescent="0.2">
      <c r="A44" s="51"/>
      <c r="B44" s="51"/>
      <c r="C44" s="51"/>
      <c r="D44" s="51"/>
      <c r="E44" s="49"/>
      <c r="F44" s="50"/>
      <c r="G44" s="50"/>
      <c r="H44" s="50"/>
    </row>
    <row r="45" spans="1:8" ht="15" customHeight="1" x14ac:dyDescent="0.2">
      <c r="A45" s="51"/>
      <c r="B45" s="51"/>
      <c r="C45" s="51"/>
      <c r="D45" s="51"/>
      <c r="E45" s="49"/>
      <c r="F45" s="50"/>
      <c r="G45" s="50"/>
      <c r="H45" s="50"/>
    </row>
    <row r="46" spans="1:8" ht="30" customHeight="1" x14ac:dyDescent="0.2">
      <c r="A46" s="51"/>
      <c r="B46" s="51"/>
      <c r="C46" s="51"/>
      <c r="D46" s="51"/>
      <c r="E46" s="49"/>
      <c r="F46" s="50"/>
      <c r="G46" s="50"/>
      <c r="H46" s="50"/>
    </row>
    <row r="47" spans="1:8" x14ac:dyDescent="0.2">
      <c r="A47" s="375" t="s">
        <v>147</v>
      </c>
      <c r="B47" s="375"/>
      <c r="C47" s="375"/>
      <c r="D47" s="375"/>
      <c r="E47" s="376"/>
      <c r="F47" s="50"/>
      <c r="G47" s="50"/>
      <c r="H47" s="50"/>
    </row>
    <row r="48" spans="1:8" x14ac:dyDescent="0.2">
      <c r="A48" s="48"/>
      <c r="B48" s="48"/>
      <c r="C48" s="48"/>
      <c r="D48" s="48"/>
      <c r="E48" s="31"/>
      <c r="F48" s="48"/>
      <c r="G48" s="48"/>
      <c r="H48" s="48"/>
    </row>
    <row r="49" spans="1:8" x14ac:dyDescent="0.2">
      <c r="A49" s="375"/>
      <c r="B49" s="375"/>
      <c r="C49" s="375"/>
      <c r="D49" s="375"/>
      <c r="E49" s="376"/>
      <c r="F49" s="48"/>
      <c r="G49" s="48"/>
      <c r="H49" s="48"/>
    </row>
    <row r="50" spans="1:8" x14ac:dyDescent="0.2">
      <c r="A50" s="48"/>
      <c r="B50" s="48"/>
      <c r="C50" s="48"/>
      <c r="D50" s="48"/>
      <c r="E50" s="31"/>
      <c r="F50" s="48"/>
      <c r="G50" s="48"/>
      <c r="H50" s="48"/>
    </row>
  </sheetData>
  <mergeCells count="73">
    <mergeCell ref="A49:E49"/>
    <mergeCell ref="A33:E33"/>
    <mergeCell ref="G33:H33"/>
    <mergeCell ref="A34:C34"/>
    <mergeCell ref="G34:H34"/>
    <mergeCell ref="G42:H42"/>
    <mergeCell ref="G36:H36"/>
    <mergeCell ref="G37:H37"/>
    <mergeCell ref="G40:H40"/>
    <mergeCell ref="A36:E37"/>
    <mergeCell ref="A39:E39"/>
    <mergeCell ref="G39:H39"/>
    <mergeCell ref="A42:E42"/>
    <mergeCell ref="A43:B43"/>
    <mergeCell ref="G43:H43"/>
    <mergeCell ref="A47:E47"/>
    <mergeCell ref="K22:K25"/>
    <mergeCell ref="L22:L25"/>
    <mergeCell ref="M22:M25"/>
    <mergeCell ref="A26:B29"/>
    <mergeCell ref="C26:C29"/>
    <mergeCell ref="D26:D29"/>
    <mergeCell ref="E26:E29"/>
    <mergeCell ref="F26:F29"/>
    <mergeCell ref="G26:G29"/>
    <mergeCell ref="H26:H29"/>
    <mergeCell ref="M26:M29"/>
    <mergeCell ref="I26:I29"/>
    <mergeCell ref="J26:J29"/>
    <mergeCell ref="K26:K29"/>
    <mergeCell ref="L26:L29"/>
    <mergeCell ref="G22:G25"/>
    <mergeCell ref="H22:H25"/>
    <mergeCell ref="I22:I25"/>
    <mergeCell ref="J22:J25"/>
    <mergeCell ref="G17:G20"/>
    <mergeCell ref="H17:H20"/>
    <mergeCell ref="I17:I20"/>
    <mergeCell ref="J17:J20"/>
    <mergeCell ref="A22:B25"/>
    <mergeCell ref="C22:C25"/>
    <mergeCell ref="D22:D25"/>
    <mergeCell ref="E22:E25"/>
    <mergeCell ref="F22:F25"/>
    <mergeCell ref="J13:J15"/>
    <mergeCell ref="K13:K15"/>
    <mergeCell ref="L13:L15"/>
    <mergeCell ref="M13:M15"/>
    <mergeCell ref="M17:M20"/>
    <mergeCell ref="K17:K20"/>
    <mergeCell ref="L17:L20"/>
    <mergeCell ref="C17:C20"/>
    <mergeCell ref="D17:D20"/>
    <mergeCell ref="E17:E20"/>
    <mergeCell ref="F17:F20"/>
    <mergeCell ref="A16:B16"/>
    <mergeCell ref="A17:B21"/>
    <mergeCell ref="F2:J2"/>
    <mergeCell ref="A9:B15"/>
    <mergeCell ref="C9:C15"/>
    <mergeCell ref="E10:G12"/>
    <mergeCell ref="E13:E15"/>
    <mergeCell ref="F13:F15"/>
    <mergeCell ref="G13:G15"/>
    <mergeCell ref="D9:D15"/>
    <mergeCell ref="E3:K3"/>
    <mergeCell ref="E9:M9"/>
    <mergeCell ref="L6:M6"/>
    <mergeCell ref="G4:I4"/>
    <mergeCell ref="H10:J12"/>
    <mergeCell ref="K10:M12"/>
    <mergeCell ref="H13:H15"/>
    <mergeCell ref="I13:I1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план фхд </vt:lpstr>
      <vt:lpstr>назначения на 01.01</vt:lpstr>
      <vt:lpstr>средста поступающие</vt:lpstr>
      <vt:lpstr>целев субсидии</vt:lpstr>
      <vt:lpstr>выплаты по расходам</vt:lpstr>
      <vt:lpstr>'назначения на 01.01'!Область_печати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2018-01-09T10:29:19Z</dcterms:modified>
</cp:coreProperties>
</file>